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https://nhiimpl1-my.sharepoint.com/personal/vinayjindal_nhit_co_in/Documents/Documents/RFPs FY 25-26/RFP Sign boards - NHIT Projects/"/>
    </mc:Choice>
  </mc:AlternateContent>
  <xr:revisionPtr revIDLastSave="0" documentId="8_{F5339623-F453-466F-B8BD-87255E18D9FC}" xr6:coauthVersionLast="47" xr6:coauthVersionMax="47" xr10:uidLastSave="{00000000-0000-0000-0000-000000000000}"/>
  <bookViews>
    <workbookView xWindow="-110" yWindow="-110" windowWidth="19420" windowHeight="10300" tabRatio="942" xr2:uid="{00000000-000D-0000-FFFF-FFFF00000000}"/>
  </bookViews>
  <sheets>
    <sheet name="Sign Boards" sheetId="38" r:id="rId1"/>
    <sheet name="Light Pole" sheetId="47" state="hidden" r:id="rId2"/>
    <sheet name="Stud" sheetId="51" state="hidden" r:id="rId3"/>
    <sheet name="bar marking Qty" sheetId="50" state="hidden" r:id="rId4"/>
    <sheet name="Junction" sheetId="27" r:id="rId5"/>
    <sheet name="Median Opening" sheetId="39" r:id="rId6"/>
    <sheet name="Bus &amp; Truck" sheetId="49" state="hidden" r:id="rId7"/>
    <sheet name="Bar Marking" sheetId="40" state="hidden" r:id="rId8"/>
    <sheet name="Bus Bay Light" sheetId="46" state="hidden" r:id="rId9"/>
    <sheet name="Toll Boards  Sign" sheetId="48" r:id="rId10"/>
    <sheet name="MAJOR-A,B" sheetId="36" state="hidden" r:id="rId11"/>
    <sheet name="MAJOR JUNCTIONS-A" sheetId="29" state="hidden" r:id="rId12"/>
    <sheet name="MAJOR JUNCTIONS-B" sheetId="32" state="hidden" r:id="rId13"/>
    <sheet name="MINOR-A,B" sheetId="37" state="hidden" r:id="rId14"/>
    <sheet name="MINOR JUNCTIONS-A" sheetId="30" state="hidden" r:id="rId15"/>
    <sheet name="MINOR JUNCTIONS-B" sheetId="33" state="hidden" r:id="rId16"/>
  </sheets>
  <definedNames>
    <definedName name="_xlnm._FilterDatabase" localSheetId="4" hidden="1">Junction!$A$3:$N$118</definedName>
    <definedName name="_xlnm._FilterDatabase" localSheetId="5" hidden="1">'Median Opening'!$A$2:$F$41</definedName>
    <definedName name="_xlnm._FilterDatabase" localSheetId="13" hidden="1">'MINOR-A,B'!$A$2:$J$131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8" i="38" l="1"/>
  <c r="H29" i="38"/>
  <c r="Q117" i="27" l="1"/>
  <c r="P117" i="27"/>
  <c r="F6" i="50" l="1"/>
  <c r="F5" i="50"/>
  <c r="D5" i="51"/>
  <c r="G5" i="51" s="1"/>
  <c r="G6" i="51"/>
  <c r="F5" i="47"/>
  <c r="D6" i="50"/>
  <c r="D5" i="50"/>
  <c r="F7" i="50" l="1"/>
  <c r="E147" i="40" l="1"/>
  <c r="E146" i="40"/>
  <c r="E145" i="40"/>
  <c r="E144" i="40"/>
  <c r="E143" i="40"/>
  <c r="E142" i="40"/>
  <c r="E141" i="40"/>
  <c r="E140" i="40"/>
  <c r="E139" i="40"/>
  <c r="E138" i="40"/>
  <c r="E137" i="40"/>
  <c r="E136" i="40"/>
  <c r="E135" i="40"/>
  <c r="E134" i="40"/>
  <c r="E133" i="40"/>
  <c r="E132" i="40"/>
  <c r="E131" i="40"/>
  <c r="E130" i="40"/>
  <c r="E129" i="40"/>
  <c r="E128" i="40"/>
  <c r="E127" i="40"/>
  <c r="E126" i="40"/>
  <c r="E125" i="40"/>
  <c r="E124" i="40"/>
  <c r="E123" i="40"/>
  <c r="E122" i="40"/>
  <c r="E121" i="40"/>
  <c r="E120" i="40"/>
  <c r="E119" i="40"/>
  <c r="E118" i="40"/>
  <c r="E117" i="40"/>
  <c r="E116" i="40"/>
  <c r="E115" i="40"/>
  <c r="E114" i="40"/>
  <c r="E113" i="40"/>
  <c r="E112" i="40"/>
  <c r="E111" i="40"/>
  <c r="E110" i="40"/>
  <c r="E109" i="40"/>
  <c r="E108" i="40"/>
  <c r="E107" i="40"/>
  <c r="E106" i="40"/>
  <c r="E105" i="40"/>
  <c r="E104" i="40"/>
  <c r="E103" i="40"/>
  <c r="E102" i="40"/>
  <c r="E101" i="40"/>
  <c r="E100" i="40"/>
  <c r="E99" i="40"/>
  <c r="E98" i="40"/>
  <c r="E97" i="40"/>
  <c r="E96" i="40"/>
  <c r="E95" i="40"/>
  <c r="E94" i="40"/>
  <c r="E93" i="40"/>
  <c r="E92" i="40"/>
  <c r="E91" i="40"/>
  <c r="E90" i="40"/>
  <c r="E89" i="40"/>
  <c r="E88" i="40"/>
  <c r="E87" i="40"/>
  <c r="E86" i="40"/>
  <c r="E85" i="40"/>
  <c r="E84" i="40"/>
  <c r="E83" i="40"/>
  <c r="E82" i="40"/>
  <c r="E81" i="40"/>
  <c r="E80" i="40"/>
  <c r="E79" i="40"/>
  <c r="E78" i="40"/>
  <c r="E77" i="40"/>
  <c r="E76" i="40"/>
  <c r="E75" i="40"/>
  <c r="E74" i="40"/>
  <c r="E73" i="40"/>
  <c r="E72" i="40"/>
  <c r="E71" i="40"/>
  <c r="E70" i="40"/>
  <c r="E69" i="40"/>
  <c r="E68" i="40"/>
  <c r="E67" i="40"/>
  <c r="E66" i="40"/>
  <c r="E65" i="40"/>
  <c r="E64" i="40"/>
  <c r="E63" i="40"/>
  <c r="E62" i="40"/>
  <c r="A64" i="40"/>
  <c r="A65" i="40" s="1"/>
  <c r="A66" i="40" s="1"/>
  <c r="A67" i="40" s="1"/>
  <c r="A68" i="40" s="1"/>
  <c r="A69" i="40" s="1"/>
  <c r="A70" i="40" s="1"/>
  <c r="A71" i="40" s="1"/>
  <c r="A72" i="40" s="1"/>
  <c r="A73" i="40" s="1"/>
  <c r="A74" i="40" s="1"/>
  <c r="A75" i="40" s="1"/>
  <c r="A76" i="40" s="1"/>
  <c r="A77" i="40" s="1"/>
  <c r="A78" i="40" s="1"/>
  <c r="A79" i="40" s="1"/>
  <c r="A80" i="40" s="1"/>
  <c r="A81" i="40" s="1"/>
  <c r="A82" i="40" s="1"/>
  <c r="A83" i="40" s="1"/>
  <c r="A84" i="40" s="1"/>
  <c r="A85" i="40" s="1"/>
  <c r="A86" i="40" s="1"/>
  <c r="A87" i="40" s="1"/>
  <c r="A88" i="40" s="1"/>
  <c r="A89" i="40" s="1"/>
  <c r="A90" i="40" s="1"/>
  <c r="A91" i="40" s="1"/>
  <c r="A92" i="40" s="1"/>
  <c r="A93" i="40" s="1"/>
  <c r="A94" i="40" s="1"/>
  <c r="A95" i="40" s="1"/>
  <c r="A96" i="40" s="1"/>
  <c r="A97" i="40" s="1"/>
  <c r="A98" i="40" s="1"/>
  <c r="A99" i="40" s="1"/>
  <c r="A100" i="40" s="1"/>
  <c r="A101" i="40" s="1"/>
  <c r="A102" i="40" s="1"/>
  <c r="A103" i="40" s="1"/>
  <c r="A104" i="40" s="1"/>
  <c r="A105" i="40" s="1"/>
  <c r="A106" i="40" s="1"/>
  <c r="A107" i="40" s="1"/>
  <c r="A108" i="40" s="1"/>
  <c r="A109" i="40" s="1"/>
  <c r="A110" i="40" s="1"/>
  <c r="A111" i="40" s="1"/>
  <c r="A112" i="40" s="1"/>
  <c r="A113" i="40" s="1"/>
  <c r="A114" i="40" s="1"/>
  <c r="A115" i="40" s="1"/>
  <c r="A116" i="40" s="1"/>
  <c r="A117" i="40" s="1"/>
  <c r="A118" i="40" s="1"/>
  <c r="A119" i="40" s="1"/>
  <c r="A120" i="40" s="1"/>
  <c r="A121" i="40" s="1"/>
  <c r="A122" i="40" s="1"/>
  <c r="A123" i="40" s="1"/>
  <c r="A124" i="40" s="1"/>
  <c r="A125" i="40" s="1"/>
  <c r="A126" i="40" s="1"/>
  <c r="A127" i="40" s="1"/>
  <c r="A128" i="40" s="1"/>
  <c r="A129" i="40" s="1"/>
  <c r="A130" i="40" s="1"/>
  <c r="A131" i="40" s="1"/>
  <c r="A132" i="40" s="1"/>
  <c r="A133" i="40" s="1"/>
  <c r="A134" i="40" s="1"/>
  <c r="A135" i="40" s="1"/>
  <c r="A136" i="40" s="1"/>
  <c r="A137" i="40" s="1"/>
  <c r="A138" i="40" s="1"/>
  <c r="A139" i="40" s="1"/>
  <c r="A140" i="40" s="1"/>
  <c r="A141" i="40" s="1"/>
  <c r="A142" i="40" s="1"/>
  <c r="A143" i="40" s="1"/>
  <c r="A144" i="40" s="1"/>
  <c r="A145" i="40" s="1"/>
  <c r="A146" i="40" s="1"/>
  <c r="A147" i="40" s="1"/>
  <c r="A148" i="40" s="1"/>
  <c r="A149" i="40" s="1"/>
  <c r="A150" i="40" s="1"/>
  <c r="A151" i="40" s="1"/>
  <c r="A152" i="40" s="1"/>
  <c r="A153" i="40" s="1"/>
  <c r="A63" i="40"/>
  <c r="A62" i="40"/>
  <c r="AG118" i="27"/>
  <c r="AF118" i="27"/>
  <c r="R117" i="27"/>
  <c r="S117" i="27"/>
  <c r="T117" i="27"/>
  <c r="U117" i="27"/>
  <c r="V117" i="27"/>
  <c r="W117" i="27"/>
  <c r="X117" i="27"/>
  <c r="Y117" i="27"/>
  <c r="Z117" i="27"/>
  <c r="AA117" i="27"/>
  <c r="AB117" i="27"/>
  <c r="AC117" i="27"/>
  <c r="AD117" i="27"/>
  <c r="AE117" i="27"/>
  <c r="D40" i="39" l="1"/>
  <c r="E40" i="39"/>
  <c r="C40" i="39"/>
  <c r="T118" i="27" l="1"/>
  <c r="V118" i="27"/>
  <c r="W118" i="27"/>
  <c r="AB118" i="27"/>
  <c r="AC118" i="27"/>
  <c r="AD118" i="27"/>
  <c r="AE118" i="27"/>
  <c r="D41" i="39"/>
  <c r="E41" i="39"/>
  <c r="F41" i="39"/>
  <c r="C41" i="39"/>
  <c r="Q118" i="27"/>
  <c r="R118" i="27"/>
  <c r="S118" i="27"/>
  <c r="U118" i="27"/>
  <c r="X118" i="27"/>
  <c r="Y118" i="27"/>
  <c r="Z118" i="27"/>
  <c r="AA118" i="27"/>
  <c r="P118" i="27"/>
  <c r="H23" i="38"/>
  <c r="G24" i="49"/>
  <c r="H22" i="38" s="1"/>
  <c r="H21" i="38"/>
  <c r="G18" i="49"/>
  <c r="G13" i="49"/>
  <c r="G8" i="49"/>
  <c r="F20" i="46" l="1"/>
  <c r="I14" i="46"/>
  <c r="I15" i="46" s="1"/>
  <c r="H31" i="38" l="1"/>
  <c r="G8" i="48"/>
  <c r="G7" i="48"/>
  <c r="G6" i="48"/>
  <c r="G5" i="48"/>
  <c r="G4" i="48"/>
  <c r="G9" i="48" s="1"/>
  <c r="F16" i="46" l="1"/>
  <c r="D5" i="47" s="1"/>
  <c r="E35" i="40" l="1"/>
  <c r="E34" i="40"/>
  <c r="E27" i="40"/>
  <c r="E26" i="40"/>
  <c r="E24" i="40"/>
  <c r="E23" i="40"/>
  <c r="E16" i="40"/>
  <c r="E15" i="40"/>
  <c r="E11" i="40"/>
  <c r="E9" i="40"/>
  <c r="E8" i="40"/>
  <c r="E6" i="40"/>
  <c r="E3" i="40"/>
  <c r="M4" i="40" l="1"/>
  <c r="M5" i="40"/>
  <c r="M6" i="40"/>
  <c r="M7" i="40"/>
  <c r="M8" i="40"/>
  <c r="M9" i="40"/>
  <c r="M10" i="40"/>
  <c r="M11" i="40"/>
  <c r="M12" i="40"/>
  <c r="M13" i="40"/>
  <c r="M14" i="40"/>
  <c r="M15" i="40"/>
  <c r="M16" i="40"/>
  <c r="M17" i="40"/>
  <c r="M18" i="40"/>
  <c r="M19" i="40"/>
  <c r="M20" i="40"/>
  <c r="M21" i="40"/>
  <c r="M22" i="40"/>
  <c r="M23" i="40"/>
  <c r="M24" i="40"/>
  <c r="M25" i="40"/>
  <c r="M26" i="40"/>
  <c r="M27" i="40"/>
  <c r="M28" i="40"/>
  <c r="M29" i="40"/>
  <c r="M30" i="40"/>
  <c r="M31" i="40"/>
  <c r="M32" i="40"/>
  <c r="M33" i="40"/>
  <c r="M34" i="40"/>
  <c r="M35" i="40"/>
  <c r="M36" i="40"/>
  <c r="M37" i="40"/>
  <c r="M38" i="40"/>
  <c r="M39" i="40"/>
  <c r="M40" i="40"/>
  <c r="M41" i="40"/>
  <c r="M42" i="40"/>
  <c r="M43" i="40"/>
  <c r="M44" i="40"/>
  <c r="M45" i="40"/>
  <c r="M46" i="40"/>
  <c r="A4" i="40"/>
  <c r="A5" i="40" s="1"/>
  <c r="A6" i="40" s="1"/>
  <c r="A7" i="40" s="1"/>
  <c r="A8" i="40" s="1"/>
  <c r="A9" i="40" s="1"/>
  <c r="A10" i="40" s="1"/>
  <c r="A11" i="40" s="1"/>
  <c r="A12" i="40" s="1"/>
  <c r="A13" i="40" s="1"/>
  <c r="A14" i="40" s="1"/>
  <c r="A15" i="40" s="1"/>
  <c r="A16" i="40" s="1"/>
  <c r="A17" i="40" s="1"/>
  <c r="A18" i="40" s="1"/>
  <c r="A19" i="40" s="1"/>
  <c r="A20" i="40" s="1"/>
  <c r="A21" i="40" s="1"/>
  <c r="A22" i="40" s="1"/>
  <c r="A23" i="40" s="1"/>
  <c r="A24" i="40" s="1"/>
  <c r="A25" i="40" s="1"/>
  <c r="A26" i="40" s="1"/>
  <c r="A27" i="40" s="1"/>
  <c r="A28" i="40" s="1"/>
  <c r="A29" i="40" s="1"/>
  <c r="A30" i="40" s="1"/>
  <c r="A31" i="40" s="1"/>
  <c r="A32" i="40" s="1"/>
  <c r="A33" i="40" s="1"/>
  <c r="A34" i="40" s="1"/>
  <c r="A35" i="40" s="1"/>
  <c r="A36" i="40" s="1"/>
  <c r="A37" i="40" s="1"/>
  <c r="A38" i="40" s="1"/>
  <c r="A39" i="40" s="1"/>
  <c r="A40" i="40" s="1"/>
  <c r="A41" i="40" s="1"/>
  <c r="A42" i="40" s="1"/>
  <c r="A43" i="40" s="1"/>
  <c r="A44" i="40" s="1"/>
  <c r="A45" i="40" s="1"/>
  <c r="A46" i="40" s="1"/>
  <c r="A47" i="40" s="1"/>
  <c r="A48" i="40" s="1"/>
  <c r="A49" i="40" s="1"/>
  <c r="A50" i="40" s="1"/>
  <c r="A51" i="40" s="1"/>
  <c r="A52" i="40" s="1"/>
  <c r="A53" i="40" s="1"/>
  <c r="A54" i="40" s="1"/>
  <c r="A55" i="40" s="1"/>
  <c r="A56" i="40" s="1"/>
  <c r="A57" i="40" s="1"/>
  <c r="A58" i="40" s="1"/>
  <c r="A59" i="40" s="1"/>
  <c r="A60" i="40" s="1"/>
  <c r="A61" i="40" s="1"/>
  <c r="E153" i="40"/>
  <c r="E152" i="40"/>
  <c r="E151" i="40"/>
  <c r="E150" i="40"/>
  <c r="E149" i="40"/>
  <c r="E148" i="40"/>
  <c r="E61" i="40"/>
  <c r="E60" i="40"/>
  <c r="E59" i="40"/>
  <c r="E58" i="40"/>
  <c r="E57" i="40"/>
  <c r="E56" i="40"/>
  <c r="E55" i="40"/>
  <c r="E54" i="40"/>
  <c r="E53" i="40"/>
  <c r="E52" i="40"/>
  <c r="E51" i="40"/>
  <c r="E50" i="40"/>
  <c r="E49" i="40"/>
  <c r="E48" i="40"/>
  <c r="E47" i="40"/>
  <c r="E46" i="40"/>
  <c r="E45" i="40"/>
  <c r="E44" i="40"/>
  <c r="E43" i="40"/>
  <c r="E42" i="40"/>
  <c r="E41" i="40"/>
  <c r="E40" i="40"/>
  <c r="E39" i="40"/>
  <c r="E38" i="40"/>
  <c r="E37" i="40"/>
  <c r="E36" i="40"/>
  <c r="E33" i="40"/>
  <c r="E32" i="40"/>
  <c r="E31" i="40"/>
  <c r="E30" i="40"/>
  <c r="E29" i="40"/>
  <c r="E28" i="40"/>
  <c r="E25" i="40"/>
  <c r="E22" i="40"/>
  <c r="E21" i="40"/>
  <c r="E20" i="40"/>
  <c r="E19" i="40"/>
  <c r="E18" i="40"/>
  <c r="E17" i="40"/>
  <c r="E14" i="40"/>
  <c r="E13" i="40"/>
  <c r="E12" i="40"/>
  <c r="E10" i="40"/>
  <c r="E7" i="40"/>
  <c r="E5" i="40"/>
  <c r="E4" i="40"/>
  <c r="M3" i="40"/>
  <c r="H11" i="38"/>
  <c r="E154" i="40" l="1"/>
  <c r="M47" i="40"/>
  <c r="F39" i="39"/>
  <c r="F38" i="39"/>
  <c r="F37" i="39"/>
  <c r="F36" i="39"/>
  <c r="F35" i="39"/>
  <c r="F34" i="39"/>
  <c r="F33" i="39"/>
  <c r="F32" i="39"/>
  <c r="F31" i="39"/>
  <c r="F30" i="39"/>
  <c r="F29" i="39"/>
  <c r="F28" i="39"/>
  <c r="F27" i="39"/>
  <c r="F26" i="39"/>
  <c r="F25" i="39"/>
  <c r="F24" i="39"/>
  <c r="F23" i="39"/>
  <c r="F22" i="39"/>
  <c r="F21" i="39"/>
  <c r="F20" i="39"/>
  <c r="F19" i="39"/>
  <c r="F18" i="39"/>
  <c r="F17" i="39"/>
  <c r="F16" i="39"/>
  <c r="F15" i="39"/>
  <c r="F14" i="39"/>
  <c r="F13" i="39"/>
  <c r="F12" i="39"/>
  <c r="F11" i="39"/>
  <c r="F10" i="39"/>
  <c r="F9" i="39"/>
  <c r="F8" i="39"/>
  <c r="F7" i="39"/>
  <c r="F6" i="39"/>
  <c r="F5" i="39"/>
  <c r="F4" i="39"/>
  <c r="F3" i="39"/>
  <c r="AF112" i="27"/>
  <c r="AF111" i="27"/>
  <c r="AF110" i="27"/>
  <c r="AF109" i="27"/>
  <c r="AF108" i="27"/>
  <c r="AF107" i="27"/>
  <c r="AF106" i="27"/>
  <c r="AF105" i="27"/>
  <c r="AF104" i="27"/>
  <c r="AF103" i="27"/>
  <c r="AF102" i="27"/>
  <c r="AF101" i="27"/>
  <c r="AF100" i="27"/>
  <c r="AF99" i="27"/>
  <c r="AF98" i="27"/>
  <c r="AF97" i="27"/>
  <c r="AF96" i="27"/>
  <c r="AF95" i="27"/>
  <c r="AF94" i="27"/>
  <c r="AF93" i="27"/>
  <c r="AF92" i="27"/>
  <c r="AF91" i="27"/>
  <c r="AF90" i="27"/>
  <c r="AF89" i="27"/>
  <c r="AF88" i="27"/>
  <c r="AF87" i="27"/>
  <c r="AF86" i="27"/>
  <c r="AF85" i="27"/>
  <c r="AF84" i="27"/>
  <c r="AF83" i="27"/>
  <c r="AF82" i="27"/>
  <c r="AF81" i="27"/>
  <c r="AF80" i="27"/>
  <c r="AF79" i="27"/>
  <c r="AF78" i="27"/>
  <c r="AF77" i="27"/>
  <c r="AF76" i="27"/>
  <c r="AF75" i="27"/>
  <c r="AF74" i="27"/>
  <c r="AF73" i="27"/>
  <c r="AF72" i="27"/>
  <c r="AF71" i="27"/>
  <c r="AF70" i="27"/>
  <c r="AF69" i="27"/>
  <c r="AF68" i="27"/>
  <c r="AF67" i="27"/>
  <c r="AF66" i="27"/>
  <c r="AF65" i="27"/>
  <c r="AF64" i="27"/>
  <c r="AF63" i="27"/>
  <c r="AF62" i="27"/>
  <c r="AF61" i="27"/>
  <c r="AF60" i="27"/>
  <c r="AF59" i="27"/>
  <c r="AF58" i="27"/>
  <c r="AF57" i="27"/>
  <c r="AF56" i="27"/>
  <c r="AF55" i="27"/>
  <c r="AF54" i="27"/>
  <c r="AF53" i="27"/>
  <c r="AF52" i="27"/>
  <c r="AF51" i="27"/>
  <c r="AF50" i="27"/>
  <c r="AF49" i="27"/>
  <c r="AF48" i="27"/>
  <c r="AF47" i="27"/>
  <c r="AF46" i="27"/>
  <c r="AF45" i="27"/>
  <c r="AF44" i="27"/>
  <c r="AF43" i="27"/>
  <c r="AF42" i="27"/>
  <c r="AF41" i="27"/>
  <c r="AF40" i="27"/>
  <c r="AF39" i="27"/>
  <c r="AF38" i="27"/>
  <c r="AF37" i="27"/>
  <c r="AF36" i="27"/>
  <c r="AF35" i="27"/>
  <c r="AF34" i="27"/>
  <c r="AF33" i="27"/>
  <c r="AF32" i="27"/>
  <c r="AF31" i="27"/>
  <c r="AF30" i="27"/>
  <c r="AF29" i="27"/>
  <c r="AF28" i="27"/>
  <c r="AF27" i="27"/>
  <c r="AF26" i="27"/>
  <c r="AF25" i="27"/>
  <c r="AF24" i="27"/>
  <c r="AF23" i="27"/>
  <c r="AF22" i="27"/>
  <c r="AF21" i="27"/>
  <c r="AF20" i="27"/>
  <c r="AF19" i="27"/>
  <c r="AF18" i="27"/>
  <c r="AF17" i="27"/>
  <c r="AF16" i="27"/>
  <c r="AF15" i="27"/>
  <c r="AF14" i="27"/>
  <c r="AF13" i="27"/>
  <c r="AF12" i="27"/>
  <c r="AF11" i="27"/>
  <c r="AF10" i="27"/>
  <c r="AF9" i="27"/>
  <c r="AF8" i="27"/>
  <c r="AF7" i="27"/>
  <c r="AF6" i="27"/>
  <c r="AF5" i="27"/>
  <c r="H19" i="38" l="1"/>
  <c r="H18" i="38"/>
  <c r="H17" i="38"/>
  <c r="H16" i="38"/>
  <c r="H15" i="38"/>
  <c r="H14" i="38"/>
  <c r="H13" i="38"/>
  <c r="H10" i="38"/>
  <c r="H9" i="38"/>
  <c r="H8" i="38"/>
  <c r="H27" i="38"/>
  <c r="H26" i="38"/>
  <c r="H25" i="38"/>
  <c r="H7" i="38"/>
  <c r="H6" i="38"/>
  <c r="H12" i="38" l="1"/>
  <c r="F6" i="47"/>
</calcChain>
</file>

<file path=xl/sharedStrings.xml><?xml version="1.0" encoding="utf-8"?>
<sst xmlns="http://schemas.openxmlformats.org/spreadsheetml/2006/main" count="4563" uniqueCount="822">
  <si>
    <t>Tolling, Operation, Maintenance &amp; Transferof Muzaffarnagar-Haridwar Section from Km 130+560 to Km  209+120 of Old NH-58 (New NH 334) in the State of UP and Uttarakhand</t>
  </si>
  <si>
    <t>No</t>
  </si>
  <si>
    <t>LVUP</t>
  </si>
  <si>
    <t>VUP</t>
  </si>
  <si>
    <t>Flyover</t>
  </si>
  <si>
    <t>CUP/PUP</t>
  </si>
  <si>
    <t>147+120</t>
  </si>
  <si>
    <t>149+160</t>
  </si>
  <si>
    <t>160+130</t>
  </si>
  <si>
    <t>164+500</t>
  </si>
  <si>
    <t>167+150</t>
  </si>
  <si>
    <t>173+580</t>
  </si>
  <si>
    <t>LHS</t>
  </si>
  <si>
    <t>188+790</t>
  </si>
  <si>
    <t>189+900</t>
  </si>
  <si>
    <t>194+120</t>
  </si>
  <si>
    <t>195+640</t>
  </si>
  <si>
    <t>195+860</t>
  </si>
  <si>
    <t>RHS</t>
  </si>
  <si>
    <t>202+500</t>
  </si>
  <si>
    <t>204+820</t>
  </si>
  <si>
    <t>208+080</t>
  </si>
  <si>
    <t>Remarks</t>
  </si>
  <si>
    <t>-</t>
  </si>
  <si>
    <t>Existing Kilometer (Km)</t>
  </si>
  <si>
    <r>
      <rPr>
        <b/>
        <sz val="10"/>
        <rFont val="Poppins"/>
      </rPr>
      <t>Sl.
No.</t>
    </r>
  </si>
  <si>
    <t>Sisona</t>
  </si>
  <si>
    <t>Chhapar</t>
  </si>
  <si>
    <t>Libberheri</t>
  </si>
  <si>
    <t>Manglaur</t>
  </si>
  <si>
    <t>Pierpura</t>
  </si>
  <si>
    <t>178+100</t>
  </si>
  <si>
    <t>Dhandheri</t>
  </si>
  <si>
    <t>Badheri Rajputan</t>
  </si>
  <si>
    <t>Bahadrabad</t>
  </si>
  <si>
    <t>Haridwar</t>
  </si>
  <si>
    <t>136+500</t>
  </si>
  <si>
    <t>178+000</t>
  </si>
  <si>
    <t>192+500</t>
  </si>
  <si>
    <t>196+000</t>
  </si>
  <si>
    <t>199+500</t>
  </si>
  <si>
    <t>Yes</t>
  </si>
  <si>
    <t>155+660</t>
  </si>
  <si>
    <r>
      <rPr>
        <b/>
        <sz val="10"/>
        <rFont val="Arial"/>
        <family val="2"/>
      </rPr>
      <t>Remarks</t>
    </r>
  </si>
  <si>
    <t>Sr. No</t>
  </si>
  <si>
    <t>Type of Junction</t>
  </si>
  <si>
    <t>Leads to</t>
  </si>
  <si>
    <t>Carriageway Width (m) of Cross Road</t>
  </si>
  <si>
    <t>Length of cross Road to be developed</t>
  </si>
  <si>
    <t>130+880</t>
  </si>
  <si>
    <t>Minor</t>
  </si>
  <si>
    <t>T</t>
  </si>
  <si>
    <t>Village road</t>
  </si>
  <si>
    <t>At-grade</t>
  </si>
  <si>
    <t>132+290</t>
  </si>
  <si>
    <t>Village Road</t>
  </si>
  <si>
    <t>132+300</t>
  </si>
  <si>
    <t>Medpur Village</t>
  </si>
  <si>
    <t>132+900</t>
  </si>
  <si>
    <t>+</t>
  </si>
  <si>
    <t>Parai/Rai</t>
  </si>
  <si>
    <t>Badheri</t>
  </si>
  <si>
    <t>5.5 LHS &amp; 3.5 RHS</t>
  </si>
  <si>
    <t>Crossroads</t>
  </si>
  <si>
    <t>134+830</t>
  </si>
  <si>
    <t>Bijopura Village</t>
  </si>
  <si>
    <t>3.5 BHS</t>
  </si>
  <si>
    <t>136+560</t>
  </si>
  <si>
    <t>Khampur</t>
  </si>
  <si>
    <t>On Service Road</t>
  </si>
  <si>
    <t>136+660</t>
  </si>
  <si>
    <t>137+200</t>
  </si>
  <si>
    <t>137+800</t>
  </si>
  <si>
    <t>Jai Bhagwanpu r</t>
  </si>
  <si>
    <t>139+520</t>
  </si>
  <si>
    <t>Tajpur</t>
  </si>
  <si>
    <t>140+180</t>
  </si>
  <si>
    <t>140+230</t>
  </si>
  <si>
    <t>Retanagla</t>
  </si>
  <si>
    <t>141+450</t>
  </si>
  <si>
    <t>Deobandh</t>
  </si>
  <si>
    <t>Basera</t>
  </si>
  <si>
    <t>7.0 BHS</t>
  </si>
  <si>
    <t>142+150</t>
  </si>
  <si>
    <t>Y</t>
  </si>
  <si>
    <t>144+925</t>
  </si>
  <si>
    <t>Faloda</t>
  </si>
  <si>
    <t>Rajupur</t>
  </si>
  <si>
    <t>Lakhnoti</t>
  </si>
  <si>
    <t>148+220</t>
  </si>
  <si>
    <t>151+700</t>
  </si>
  <si>
    <t>Keda Jat</t>
  </si>
  <si>
    <t>151+820</t>
  </si>
  <si>
    <t>153+400</t>
  </si>
  <si>
    <t>154+390</t>
  </si>
  <si>
    <t>154+400</t>
  </si>
  <si>
    <t>154+460</t>
  </si>
  <si>
    <t>154+600</t>
  </si>
  <si>
    <t>Mohamma dpur</t>
  </si>
  <si>
    <t>Narsan Khurd</t>
  </si>
  <si>
    <t>156+600</t>
  </si>
  <si>
    <t>156+720</t>
  </si>
  <si>
    <t>156+820</t>
  </si>
  <si>
    <t>157+120</t>
  </si>
  <si>
    <t>157+440</t>
  </si>
  <si>
    <t>159+600</t>
  </si>
  <si>
    <t>Mundyaki</t>
  </si>
  <si>
    <t>159+920</t>
  </si>
  <si>
    <t>3.0 BHS</t>
  </si>
  <si>
    <t>161+410</t>
  </si>
  <si>
    <t>Mundet</t>
  </si>
  <si>
    <t>161+600</t>
  </si>
  <si>
    <t>161+840</t>
  </si>
  <si>
    <t>163+220</t>
  </si>
  <si>
    <t>Mandi</t>
  </si>
  <si>
    <t>168+600</t>
  </si>
  <si>
    <t>Bijhouli</t>
  </si>
  <si>
    <t>168+940</t>
  </si>
  <si>
    <t>169+090</t>
  </si>
  <si>
    <t>169+440</t>
  </si>
  <si>
    <t>169+600</t>
  </si>
  <si>
    <t>171+440</t>
  </si>
  <si>
    <t>Major</t>
  </si>
  <si>
    <t>Roorkee City</t>
  </si>
  <si>
    <t>Laksar</t>
  </si>
  <si>
    <t>2 lanes</t>
  </si>
  <si>
    <t>172+600</t>
  </si>
  <si>
    <t>Khatka</t>
  </si>
  <si>
    <t>Zurasi/Zabasdrathar</t>
  </si>
  <si>
    <t>173+150</t>
  </si>
  <si>
    <t>180+280</t>
  </si>
  <si>
    <t>180+540</t>
  </si>
  <si>
    <t>Piran Kaliyur/Kali yar sherif</t>
  </si>
  <si>
    <t>189+920</t>
  </si>
  <si>
    <t>On Slip Road</t>
  </si>
  <si>
    <t>190+560</t>
  </si>
  <si>
    <t>Jwalapur</t>
  </si>
  <si>
    <t>5.5 BHS</t>
  </si>
  <si>
    <t>City road</t>
  </si>
  <si>
    <t>196+460</t>
  </si>
  <si>
    <t>196+700</t>
  </si>
  <si>
    <t>198+640</t>
  </si>
  <si>
    <t>3.5 LHS 7.0 RHS</t>
  </si>
  <si>
    <t>198+680</t>
  </si>
  <si>
    <t>199+300</t>
  </si>
  <si>
    <t>Kankhal</t>
  </si>
  <si>
    <t>7.0 LHS &amp; 5.5 RHS</t>
  </si>
  <si>
    <t>199+360</t>
  </si>
  <si>
    <t>199+390</t>
  </si>
  <si>
    <t>200+400</t>
  </si>
  <si>
    <t>Rishikul</t>
  </si>
  <si>
    <t>201+300</t>
  </si>
  <si>
    <t>X</t>
  </si>
  <si>
    <t>Amar Pur Ghat</t>
  </si>
  <si>
    <t>Mayapur</t>
  </si>
  <si>
    <t>201+680</t>
  </si>
  <si>
    <t>Bijnor</t>
  </si>
  <si>
    <t>204+200</t>
  </si>
  <si>
    <t>Ghat</t>
  </si>
  <si>
    <t>204+370</t>
  </si>
  <si>
    <t>204+550</t>
  </si>
  <si>
    <t>204+770</t>
  </si>
  <si>
    <t>205+550</t>
  </si>
  <si>
    <t>205+750</t>
  </si>
  <si>
    <t>205+900</t>
  </si>
  <si>
    <t>206+200</t>
  </si>
  <si>
    <t>206+380</t>
  </si>
  <si>
    <t>206+400</t>
  </si>
  <si>
    <t>Sector Road</t>
  </si>
  <si>
    <t>206+560</t>
  </si>
  <si>
    <t>206+600</t>
  </si>
  <si>
    <t>Sector</t>
  </si>
  <si>
    <t>On Slip</t>
  </si>
  <si>
    <t>206+660</t>
  </si>
  <si>
    <t>206+700</t>
  </si>
  <si>
    <t>206+940</t>
  </si>
  <si>
    <t>207+080</t>
  </si>
  <si>
    <t>207+100</t>
  </si>
  <si>
    <t>Bhupatwala</t>
  </si>
  <si>
    <t>207+210</t>
  </si>
  <si>
    <t>207+340</t>
  </si>
  <si>
    <t>207+555</t>
  </si>
  <si>
    <t>207+560</t>
  </si>
  <si>
    <t>207+620</t>
  </si>
  <si>
    <t>207+660</t>
  </si>
  <si>
    <t>207+680</t>
  </si>
  <si>
    <t>207+750</t>
  </si>
  <si>
    <t>207+880</t>
  </si>
  <si>
    <t>207+940</t>
  </si>
  <si>
    <t>207+950</t>
  </si>
  <si>
    <t>208+040</t>
  </si>
  <si>
    <t>208+070</t>
  </si>
  <si>
    <t>208+120</t>
  </si>
  <si>
    <t>208+160</t>
  </si>
  <si>
    <t>208+220</t>
  </si>
  <si>
    <t>208+260</t>
  </si>
  <si>
    <t>208+290</t>
  </si>
  <si>
    <t>208+410</t>
  </si>
  <si>
    <t>208+420</t>
  </si>
  <si>
    <t>208+630</t>
  </si>
  <si>
    <t>208+760</t>
  </si>
  <si>
    <r>
      <rPr>
        <b/>
        <sz val="11"/>
        <rFont val="Poppins"/>
      </rPr>
      <t xml:space="preserve">10.1     </t>
    </r>
    <r>
      <rPr>
        <b/>
        <sz val="10"/>
        <rFont val="Poppins"/>
      </rPr>
      <t>At-Grade / Grade Separated Major Junction</t>
    </r>
  </si>
  <si>
    <t>a) At Grade with MCW</t>
  </si>
  <si>
    <r>
      <rPr>
        <b/>
        <sz val="10"/>
        <rFont val="Poppins"/>
      </rPr>
      <t>S.
No.</t>
    </r>
  </si>
  <si>
    <t>Existing Kilometer (km)</t>
  </si>
  <si>
    <t>Cross Road Leading to</t>
  </si>
  <si>
    <t>143+800</t>
  </si>
  <si>
    <t>Purquazi</t>
  </si>
  <si>
    <t>Schedule - A</t>
  </si>
  <si>
    <t>151+050</t>
  </si>
  <si>
    <t>162+900</t>
  </si>
  <si>
    <t>163+850</t>
  </si>
  <si>
    <t>Saharanpur</t>
  </si>
  <si>
    <t>165+180</t>
  </si>
  <si>
    <t>187+980</t>
  </si>
  <si>
    <t>Bhagawanpur</t>
  </si>
  <si>
    <t>191+640</t>
  </si>
  <si>
    <t>195+360</t>
  </si>
  <si>
    <t>b) Grade Separated</t>
  </si>
  <si>
    <t>Dehradun/Roorkee City (NH-344)</t>
  </si>
  <si>
    <t>Grade separated</t>
  </si>
  <si>
    <t>Grade Separated</t>
  </si>
  <si>
    <r>
      <rPr>
        <b/>
        <sz val="11"/>
        <rFont val="Poppins"/>
      </rPr>
      <t xml:space="preserve">10.2     </t>
    </r>
    <r>
      <rPr>
        <b/>
        <sz val="10"/>
        <rFont val="Poppins"/>
      </rPr>
      <t>Minor Junction</t>
    </r>
  </si>
  <si>
    <t>Intersect at MCW</t>
  </si>
  <si>
    <t>Cross Road leading to</t>
  </si>
  <si>
    <t>Schedule-A</t>
  </si>
  <si>
    <t>131+100</t>
  </si>
  <si>
    <t>Jai Bhagwanpur</t>
  </si>
  <si>
    <t>153+750</t>
  </si>
  <si>
    <t>Jhabreda</t>
  </si>
  <si>
    <t>163+550</t>
  </si>
  <si>
    <t>Kurdi</t>
  </si>
  <si>
    <t>163+900</t>
  </si>
  <si>
    <t>Canal Road</t>
  </si>
  <si>
    <t>164+870</t>
  </si>
  <si>
    <t>Manglaur market</t>
  </si>
  <si>
    <t>Piran Kaliyur/Kaliyar sherif</t>
  </si>
  <si>
    <t>182+120</t>
  </si>
  <si>
    <t>182+880</t>
  </si>
  <si>
    <t>Ghorawala</t>
  </si>
  <si>
    <t>183+920</t>
  </si>
  <si>
    <t>Santarshah</t>
  </si>
  <si>
    <t>186+920</t>
  </si>
  <si>
    <t>187+730</t>
  </si>
  <si>
    <t>Ibrahimpur</t>
  </si>
  <si>
    <t>193+360</t>
  </si>
  <si>
    <t>Kawad Marg Haridwar</t>
  </si>
  <si>
    <t>200+420</t>
  </si>
  <si>
    <t>208+788</t>
  </si>
  <si>
    <t>Saptrishi Mandir</t>
  </si>
  <si>
    <t>Intersect at Sevice Road</t>
  </si>
  <si>
    <t>Grade Separator</t>
  </si>
  <si>
    <t>Mohammadpur</t>
  </si>
  <si>
    <t>164+760</t>
  </si>
  <si>
    <t>City Road</t>
  </si>
  <si>
    <t>165+550</t>
  </si>
  <si>
    <t>166+130</t>
  </si>
  <si>
    <t>167+600</t>
  </si>
  <si>
    <t>185+300</t>
  </si>
  <si>
    <t>Bawalikalanzri</t>
  </si>
  <si>
    <t>Ruhal Kisanpur</t>
  </si>
  <si>
    <t>189+860</t>
  </si>
  <si>
    <t>Alipur</t>
  </si>
  <si>
    <t>195+240</t>
  </si>
  <si>
    <t>Sarai road</t>
  </si>
  <si>
    <t>195+750</t>
  </si>
  <si>
    <t>Jwalapur Mandi</t>
  </si>
  <si>
    <t>Cross Road within ROW is also part of the project road and same shall also be maintained by the InvIT Concessionaire during concession period.</t>
  </si>
  <si>
    <t>The list of junctions (major and minor) as provided in Schedule A is for understanding of bidder</t>
  </si>
  <si>
    <r>
      <rPr>
        <sz val="10"/>
        <rFont val="Poppins"/>
      </rPr>
      <t>/ Concessionaire and any new junction if found / constructed during concession period shall be  also  considered  as  part  of  project.  NO  Change  of  Scope  of  whatsoever  nature  shall  be considered in this regard</t>
    </r>
    <r>
      <rPr>
        <sz val="11"/>
        <rFont val="Poppins"/>
      </rPr>
      <t>.</t>
    </r>
  </si>
  <si>
    <r>
      <rPr>
        <b/>
        <sz val="10"/>
        <rFont val="Arial"/>
        <family val="2"/>
      </rPr>
      <t>4.1</t>
    </r>
    <r>
      <rPr>
        <b/>
        <sz val="10"/>
        <rFont val="Calibri"/>
        <family val="2"/>
      </rPr>
      <t xml:space="preserve">     </t>
    </r>
    <r>
      <rPr>
        <b/>
        <sz val="11"/>
        <rFont val="Calibri"/>
        <family val="2"/>
      </rPr>
      <t>At-grade Intersections</t>
    </r>
    <r>
      <rPr>
        <sz val="11"/>
        <rFont val="Calibri"/>
        <family val="2"/>
      </rPr>
      <t>:</t>
    </r>
  </si>
  <si>
    <r>
      <rPr>
        <b/>
        <sz val="11"/>
        <rFont val="Calibri"/>
        <family val="2"/>
      </rPr>
      <t>a)    Major Junctions</t>
    </r>
  </si>
  <si>
    <r>
      <rPr>
        <b/>
        <sz val="11"/>
        <rFont val="Calibri"/>
        <family val="2"/>
      </rPr>
      <t>i)        New Junctions to be developed</t>
    </r>
  </si>
  <si>
    <r>
      <rPr>
        <b/>
        <sz val="10"/>
        <rFont val="Arial"/>
        <family val="2"/>
      </rPr>
      <t>Sr. No</t>
    </r>
  </si>
  <si>
    <r>
      <rPr>
        <b/>
        <sz val="10"/>
        <rFont val="Arial"/>
        <family val="2"/>
      </rPr>
      <t>Design Chainage (km)</t>
    </r>
  </si>
  <si>
    <r>
      <rPr>
        <b/>
        <sz val="10"/>
        <rFont val="Arial"/>
        <family val="2"/>
      </rPr>
      <t>Type of Junction</t>
    </r>
  </si>
  <si>
    <r>
      <rPr>
        <b/>
        <sz val="10"/>
        <rFont val="Arial"/>
        <family val="2"/>
      </rPr>
      <t>Leads to</t>
    </r>
  </si>
  <si>
    <r>
      <rPr>
        <b/>
        <sz val="10"/>
        <rFont val="Arial"/>
        <family val="2"/>
      </rPr>
      <t>Carriageway Width (m) of Cross Road</t>
    </r>
  </si>
  <si>
    <r>
      <rPr>
        <b/>
        <sz val="10"/>
        <rFont val="Arial"/>
        <family val="2"/>
      </rPr>
      <t>Length of cross Road to be developed</t>
    </r>
  </si>
  <si>
    <r>
      <rPr>
        <b/>
        <sz val="10"/>
        <rFont val="Arial"/>
        <family val="2"/>
      </rPr>
      <t>LHS</t>
    </r>
  </si>
  <si>
    <r>
      <rPr>
        <b/>
        <sz val="10"/>
        <rFont val="Arial"/>
        <family val="2"/>
      </rPr>
      <t>RHS</t>
    </r>
  </si>
  <si>
    <r>
      <rPr>
        <b/>
        <sz val="10"/>
        <rFont val="Arial"/>
        <family val="2"/>
      </rPr>
      <t>Nil</t>
    </r>
  </si>
  <si>
    <r>
      <rPr>
        <b/>
        <sz val="11"/>
        <rFont val="Calibri"/>
        <family val="2"/>
      </rPr>
      <t>ii)       Existing Junction to be retained with Safety Enhancement</t>
    </r>
  </si>
  <si>
    <r>
      <rPr>
        <sz val="10"/>
        <rFont val="Arial"/>
        <family val="2"/>
      </rPr>
      <t>200+400</t>
    </r>
  </si>
  <si>
    <r>
      <rPr>
        <sz val="10"/>
        <rFont val="Arial"/>
        <family val="2"/>
      </rPr>
      <t>T</t>
    </r>
  </si>
  <si>
    <r>
      <rPr>
        <sz val="10"/>
        <rFont val="Arial"/>
        <family val="2"/>
      </rPr>
      <t>Rishikul</t>
    </r>
  </si>
  <si>
    <r>
      <rPr>
        <sz val="10"/>
        <rFont val="Arial"/>
        <family val="2"/>
      </rPr>
      <t>2 lanes</t>
    </r>
  </si>
  <si>
    <r>
      <rPr>
        <sz val="10"/>
        <rFont val="Arial"/>
        <family val="2"/>
      </rPr>
      <t>201+300</t>
    </r>
  </si>
  <si>
    <r>
      <rPr>
        <sz val="10"/>
        <rFont val="Arial"/>
        <family val="2"/>
      </rPr>
      <t>X</t>
    </r>
  </si>
  <si>
    <r>
      <rPr>
        <sz val="10"/>
        <rFont val="Arial"/>
        <family val="2"/>
      </rPr>
      <t>Amar Pur Ghat</t>
    </r>
  </si>
  <si>
    <r>
      <rPr>
        <sz val="10"/>
        <rFont val="Arial"/>
        <family val="2"/>
      </rPr>
      <t>Mayapur</t>
    </r>
  </si>
  <si>
    <r>
      <rPr>
        <sz val="10"/>
        <rFont val="Arial"/>
        <family val="2"/>
      </rPr>
      <t>Statue to be shifted at suitable location and roundabout to be removed.</t>
    </r>
  </si>
  <si>
    <r>
      <rPr>
        <b/>
        <sz val="11"/>
        <rFont val="Calibri"/>
        <family val="2"/>
      </rPr>
      <t>b)   Minor Junctions: all junctions below are to be retained with Safety Enhancement</t>
    </r>
  </si>
  <si>
    <r>
      <rPr>
        <b/>
        <sz val="10"/>
        <rFont val="Arial"/>
        <family val="2"/>
      </rPr>
      <t>S. No</t>
    </r>
  </si>
  <si>
    <r>
      <rPr>
        <b/>
        <sz val="10"/>
        <rFont val="Arial"/>
        <family val="2"/>
      </rPr>
      <t>Length of Cross Road</t>
    </r>
  </si>
  <si>
    <r>
      <rPr>
        <sz val="10"/>
        <rFont val="Arial"/>
        <family val="2"/>
      </rPr>
      <t>130+880</t>
    </r>
  </si>
  <si>
    <r>
      <rPr>
        <sz val="10"/>
        <rFont val="Arial"/>
        <family val="2"/>
      </rPr>
      <t>Village road</t>
    </r>
  </si>
  <si>
    <r>
      <rPr>
        <sz val="10"/>
        <rFont val="Arial"/>
        <family val="2"/>
      </rPr>
      <t>At-grade</t>
    </r>
  </si>
  <si>
    <r>
      <rPr>
        <sz val="10"/>
        <rFont val="Arial"/>
        <family val="2"/>
      </rPr>
      <t>132+290</t>
    </r>
  </si>
  <si>
    <r>
      <rPr>
        <sz val="10"/>
        <rFont val="Arial"/>
        <family val="2"/>
      </rPr>
      <t>Village Road</t>
    </r>
  </si>
  <si>
    <r>
      <rPr>
        <sz val="10"/>
        <rFont val="Arial"/>
        <family val="2"/>
      </rPr>
      <t>132+300</t>
    </r>
  </si>
  <si>
    <r>
      <rPr>
        <sz val="10"/>
        <rFont val="Arial"/>
        <family val="2"/>
      </rPr>
      <t>Medpur Village</t>
    </r>
  </si>
  <si>
    <r>
      <rPr>
        <sz val="10"/>
        <rFont val="Arial"/>
        <family val="2"/>
      </rPr>
      <t>132+900</t>
    </r>
  </si>
  <si>
    <r>
      <rPr>
        <sz val="10"/>
        <rFont val="Arial"/>
        <family val="2"/>
      </rPr>
      <t>+</t>
    </r>
  </si>
  <si>
    <r>
      <rPr>
        <sz val="10"/>
        <rFont val="Arial"/>
        <family val="2"/>
      </rPr>
      <t>Parai/Rai</t>
    </r>
  </si>
  <si>
    <r>
      <rPr>
        <sz val="10"/>
        <rFont val="Arial"/>
        <family val="2"/>
      </rPr>
      <t>Badheri</t>
    </r>
  </si>
  <si>
    <r>
      <rPr>
        <sz val="10"/>
        <rFont val="Arial"/>
        <family val="2"/>
      </rPr>
      <t>5.5 LHS &amp; 3.5 RHS</t>
    </r>
  </si>
  <si>
    <r>
      <rPr>
        <sz val="10"/>
        <rFont val="Arial"/>
        <family val="2"/>
      </rPr>
      <t>Crossroads</t>
    </r>
  </si>
  <si>
    <r>
      <rPr>
        <sz val="10"/>
        <rFont val="Arial"/>
        <family val="2"/>
      </rPr>
      <t>134+830</t>
    </r>
  </si>
  <si>
    <r>
      <rPr>
        <sz val="10"/>
        <rFont val="Arial"/>
        <family val="2"/>
      </rPr>
      <t>Bijopura Village</t>
    </r>
  </si>
  <si>
    <r>
      <rPr>
        <sz val="10"/>
        <rFont val="Arial"/>
        <family val="2"/>
      </rPr>
      <t>3.5 BHS</t>
    </r>
  </si>
  <si>
    <r>
      <rPr>
        <sz val="10"/>
        <rFont val="Arial"/>
        <family val="2"/>
      </rPr>
      <t>136+560</t>
    </r>
  </si>
  <si>
    <r>
      <rPr>
        <sz val="10"/>
        <rFont val="Arial"/>
        <family val="2"/>
      </rPr>
      <t>Khampur</t>
    </r>
  </si>
  <si>
    <r>
      <rPr>
        <sz val="10"/>
        <rFont val="Arial"/>
        <family val="2"/>
      </rPr>
      <t>On Service Road</t>
    </r>
  </si>
  <si>
    <r>
      <rPr>
        <sz val="10"/>
        <rFont val="Arial"/>
        <family val="2"/>
      </rPr>
      <t>136+660</t>
    </r>
  </si>
  <si>
    <r>
      <rPr>
        <sz val="10"/>
        <rFont val="Arial"/>
        <family val="2"/>
      </rPr>
      <t>Chhapar</t>
    </r>
  </si>
  <si>
    <r>
      <rPr>
        <sz val="10"/>
        <rFont val="Arial"/>
        <family val="2"/>
      </rPr>
      <t>137+200</t>
    </r>
  </si>
  <si>
    <r>
      <rPr>
        <sz val="10"/>
        <rFont val="Arial"/>
        <family val="2"/>
      </rPr>
      <t>137+800</t>
    </r>
  </si>
  <si>
    <r>
      <rPr>
        <sz val="10"/>
        <rFont val="Arial"/>
        <family val="2"/>
      </rPr>
      <t>Jai Bhagwanpu r</t>
    </r>
  </si>
  <si>
    <r>
      <rPr>
        <sz val="10"/>
        <rFont val="Arial"/>
        <family val="2"/>
      </rPr>
      <t>139+520</t>
    </r>
  </si>
  <si>
    <r>
      <rPr>
        <sz val="10"/>
        <rFont val="Arial"/>
        <family val="2"/>
      </rPr>
      <t>Tajpur</t>
    </r>
  </si>
  <si>
    <r>
      <rPr>
        <sz val="10"/>
        <rFont val="Arial"/>
        <family val="2"/>
      </rPr>
      <t>140+180</t>
    </r>
  </si>
  <si>
    <r>
      <rPr>
        <sz val="10"/>
        <rFont val="Arial"/>
        <family val="2"/>
      </rPr>
      <t>140+230</t>
    </r>
  </si>
  <si>
    <r>
      <rPr>
        <sz val="10"/>
        <rFont val="Arial"/>
        <family val="2"/>
      </rPr>
      <t>Retanagla</t>
    </r>
  </si>
  <si>
    <r>
      <rPr>
        <sz val="10"/>
        <rFont val="Arial"/>
        <family val="2"/>
      </rPr>
      <t>142+150</t>
    </r>
  </si>
  <si>
    <r>
      <rPr>
        <sz val="10"/>
        <rFont val="Arial"/>
        <family val="2"/>
      </rPr>
      <t>Y</t>
    </r>
  </si>
  <si>
    <r>
      <rPr>
        <sz val="10"/>
        <rFont val="Arial"/>
        <family val="2"/>
      </rPr>
      <t>151+700</t>
    </r>
  </si>
  <si>
    <r>
      <rPr>
        <sz val="10"/>
        <rFont val="Arial"/>
        <family val="2"/>
      </rPr>
      <t>Keda Jat</t>
    </r>
  </si>
  <si>
    <r>
      <rPr>
        <sz val="10"/>
        <rFont val="Arial"/>
        <family val="2"/>
      </rPr>
      <t>151+820</t>
    </r>
  </si>
  <si>
    <r>
      <rPr>
        <sz val="10"/>
        <rFont val="Arial"/>
        <family val="2"/>
      </rPr>
      <t>153+400</t>
    </r>
  </si>
  <si>
    <r>
      <rPr>
        <sz val="10"/>
        <rFont val="Arial"/>
        <family val="2"/>
      </rPr>
      <t>154+390</t>
    </r>
  </si>
  <si>
    <r>
      <rPr>
        <sz val="10"/>
        <rFont val="Arial"/>
        <family val="2"/>
      </rPr>
      <t>154+400</t>
    </r>
  </si>
  <si>
    <r>
      <rPr>
        <sz val="10"/>
        <rFont val="Arial"/>
        <family val="2"/>
      </rPr>
      <t>154+460</t>
    </r>
  </si>
  <si>
    <r>
      <rPr>
        <sz val="10"/>
        <rFont val="Arial"/>
        <family val="2"/>
      </rPr>
      <t>154+600</t>
    </r>
  </si>
  <si>
    <r>
      <rPr>
        <sz val="10"/>
        <rFont val="Arial"/>
        <family val="2"/>
      </rPr>
      <t>Mohamma dpur</t>
    </r>
  </si>
  <si>
    <r>
      <rPr>
        <sz val="10"/>
        <rFont val="Arial"/>
        <family val="2"/>
      </rPr>
      <t>155+660</t>
    </r>
  </si>
  <si>
    <r>
      <rPr>
        <sz val="10"/>
        <rFont val="Arial"/>
        <family val="2"/>
      </rPr>
      <t>Narsan Khurd</t>
    </r>
  </si>
  <si>
    <r>
      <rPr>
        <sz val="10"/>
        <rFont val="Arial"/>
        <family val="2"/>
      </rPr>
      <t>156+600</t>
    </r>
  </si>
  <si>
    <r>
      <rPr>
        <sz val="10"/>
        <rFont val="Arial"/>
        <family val="2"/>
      </rPr>
      <t>156+720</t>
    </r>
  </si>
  <si>
    <r>
      <rPr>
        <sz val="10"/>
        <rFont val="Arial"/>
        <family val="2"/>
      </rPr>
      <t>156+820</t>
    </r>
  </si>
  <si>
    <r>
      <rPr>
        <sz val="10"/>
        <rFont val="Arial"/>
        <family val="2"/>
      </rPr>
      <t>On Service</t>
    </r>
  </si>
  <si>
    <r>
      <rPr>
        <sz val="10"/>
        <rFont val="Arial"/>
        <family val="2"/>
      </rPr>
      <t>Road</t>
    </r>
  </si>
  <si>
    <r>
      <rPr>
        <sz val="10"/>
        <rFont val="Arial"/>
        <family val="2"/>
      </rPr>
      <t>157+120</t>
    </r>
  </si>
  <si>
    <r>
      <rPr>
        <sz val="10"/>
        <rFont val="Arial"/>
        <family val="2"/>
      </rPr>
      <t>157+440</t>
    </r>
  </si>
  <si>
    <r>
      <rPr>
        <sz val="10"/>
        <rFont val="Arial"/>
        <family val="2"/>
      </rPr>
      <t>159+600</t>
    </r>
  </si>
  <si>
    <r>
      <rPr>
        <sz val="10"/>
        <rFont val="Arial"/>
        <family val="2"/>
      </rPr>
      <t>Mundyaki</t>
    </r>
  </si>
  <si>
    <r>
      <rPr>
        <sz val="10"/>
        <rFont val="Arial"/>
        <family val="2"/>
      </rPr>
      <t>159+920</t>
    </r>
  </si>
  <si>
    <r>
      <rPr>
        <sz val="10"/>
        <rFont val="Arial"/>
        <family val="2"/>
      </rPr>
      <t>161+410</t>
    </r>
  </si>
  <si>
    <r>
      <rPr>
        <sz val="10"/>
        <rFont val="Arial"/>
        <family val="2"/>
      </rPr>
      <t>Mundet</t>
    </r>
  </si>
  <si>
    <r>
      <rPr>
        <sz val="10"/>
        <rFont val="Arial"/>
        <family val="2"/>
      </rPr>
      <t>161+600</t>
    </r>
  </si>
  <si>
    <r>
      <rPr>
        <sz val="10"/>
        <rFont val="Arial"/>
        <family val="2"/>
      </rPr>
      <t>Libberheri</t>
    </r>
  </si>
  <si>
    <r>
      <rPr>
        <sz val="10"/>
        <rFont val="Arial"/>
        <family val="2"/>
      </rPr>
      <t>161+840</t>
    </r>
  </si>
  <si>
    <r>
      <rPr>
        <sz val="10"/>
        <rFont val="Arial"/>
        <family val="2"/>
      </rPr>
      <t>163+220</t>
    </r>
  </si>
  <si>
    <r>
      <rPr>
        <sz val="10"/>
        <rFont val="Arial"/>
        <family val="2"/>
      </rPr>
      <t>Mandi</t>
    </r>
  </si>
  <si>
    <r>
      <rPr>
        <sz val="10"/>
        <rFont val="Arial"/>
        <family val="2"/>
      </rPr>
      <t>168+600</t>
    </r>
  </si>
  <si>
    <r>
      <rPr>
        <sz val="10"/>
        <rFont val="Arial"/>
        <family val="2"/>
      </rPr>
      <t>Bijhouli</t>
    </r>
  </si>
  <si>
    <r>
      <rPr>
        <sz val="10"/>
        <rFont val="Arial"/>
        <family val="2"/>
      </rPr>
      <t>168+940</t>
    </r>
  </si>
  <si>
    <r>
      <rPr>
        <sz val="10"/>
        <rFont val="Arial"/>
        <family val="2"/>
      </rPr>
      <t>169+090</t>
    </r>
  </si>
  <si>
    <r>
      <rPr>
        <sz val="10"/>
        <rFont val="Arial"/>
        <family val="2"/>
      </rPr>
      <t>169+440</t>
    </r>
  </si>
  <si>
    <r>
      <rPr>
        <sz val="10"/>
        <rFont val="Arial"/>
        <family val="2"/>
      </rPr>
      <t>169+600</t>
    </r>
  </si>
  <si>
    <r>
      <rPr>
        <sz val="10"/>
        <rFont val="Arial"/>
        <family val="2"/>
      </rPr>
      <t>173+150</t>
    </r>
  </si>
  <si>
    <r>
      <rPr>
        <sz val="10"/>
        <rFont val="Arial"/>
        <family val="2"/>
      </rPr>
      <t>180+540</t>
    </r>
  </si>
  <si>
    <r>
      <rPr>
        <sz val="10"/>
        <rFont val="Arial"/>
        <family val="2"/>
      </rPr>
      <t>Piran Kaliyur/Kali yar sherif</t>
    </r>
  </si>
  <si>
    <r>
      <rPr>
        <sz val="10"/>
        <rFont val="Arial"/>
        <family val="2"/>
      </rPr>
      <t>189+920</t>
    </r>
  </si>
  <si>
    <r>
      <rPr>
        <sz val="10"/>
        <rFont val="Arial"/>
        <family val="2"/>
      </rPr>
      <t>On Slip Road</t>
    </r>
  </si>
  <si>
    <r>
      <rPr>
        <sz val="10"/>
        <rFont val="Arial"/>
        <family val="2"/>
      </rPr>
      <t>190+560</t>
    </r>
  </si>
  <si>
    <r>
      <rPr>
        <sz val="10"/>
        <rFont val="Arial"/>
        <family val="2"/>
      </rPr>
      <t>194+120</t>
    </r>
  </si>
  <si>
    <r>
      <rPr>
        <sz val="10"/>
        <rFont val="Arial"/>
        <family val="2"/>
      </rPr>
      <t>195+860</t>
    </r>
  </si>
  <si>
    <r>
      <rPr>
        <sz val="10"/>
        <rFont val="Arial"/>
        <family val="2"/>
      </rPr>
      <t>Jwalapur</t>
    </r>
  </si>
  <si>
    <r>
      <rPr>
        <sz val="10"/>
        <rFont val="Arial"/>
        <family val="2"/>
      </rPr>
      <t>5.5 BHS</t>
    </r>
  </si>
  <si>
    <r>
      <rPr>
        <sz val="10"/>
        <rFont val="Arial"/>
        <family val="2"/>
      </rPr>
      <t>196+000</t>
    </r>
  </si>
  <si>
    <r>
      <rPr>
        <sz val="10"/>
        <rFont val="Arial"/>
        <family val="2"/>
      </rPr>
      <t>City road</t>
    </r>
  </si>
  <si>
    <r>
      <rPr>
        <sz val="10"/>
        <rFont val="Arial"/>
        <family val="2"/>
      </rPr>
      <t>199+360</t>
    </r>
  </si>
  <si>
    <r>
      <rPr>
        <sz val="10"/>
        <rFont val="Arial"/>
        <family val="2"/>
      </rPr>
      <t>Kankhal</t>
    </r>
  </si>
  <si>
    <r>
      <rPr>
        <sz val="10"/>
        <rFont val="Arial"/>
        <family val="2"/>
      </rPr>
      <t>199+390</t>
    </r>
  </si>
  <si>
    <r>
      <rPr>
        <sz val="10"/>
        <rFont val="Arial"/>
        <family val="2"/>
      </rPr>
      <t>204+200</t>
    </r>
  </si>
  <si>
    <r>
      <rPr>
        <sz val="10"/>
        <rFont val="Arial"/>
        <family val="2"/>
      </rPr>
      <t>Haridwar</t>
    </r>
  </si>
  <si>
    <r>
      <rPr>
        <sz val="10"/>
        <rFont val="Arial"/>
        <family val="2"/>
      </rPr>
      <t>Ghat</t>
    </r>
  </si>
  <si>
    <r>
      <rPr>
        <sz val="10"/>
        <rFont val="Arial"/>
        <family val="2"/>
      </rPr>
      <t>204+370</t>
    </r>
  </si>
  <si>
    <r>
      <rPr>
        <sz val="10"/>
        <rFont val="Arial"/>
        <family val="2"/>
      </rPr>
      <t>204+550</t>
    </r>
  </si>
  <si>
    <r>
      <rPr>
        <sz val="10"/>
        <rFont val="Arial"/>
        <family val="2"/>
      </rPr>
      <t>205+550</t>
    </r>
  </si>
  <si>
    <r>
      <rPr>
        <sz val="10"/>
        <rFont val="Arial"/>
        <family val="2"/>
      </rPr>
      <t>205+900</t>
    </r>
  </si>
  <si>
    <r>
      <rPr>
        <sz val="10"/>
        <rFont val="Arial"/>
        <family val="2"/>
      </rPr>
      <t>206+200</t>
    </r>
  </si>
  <si>
    <r>
      <rPr>
        <sz val="10"/>
        <rFont val="Arial"/>
        <family val="2"/>
      </rPr>
      <t>206+380</t>
    </r>
  </si>
  <si>
    <r>
      <rPr>
        <sz val="10"/>
        <rFont val="Arial"/>
        <family val="2"/>
      </rPr>
      <t>206+400</t>
    </r>
  </si>
  <si>
    <r>
      <rPr>
        <sz val="10"/>
        <rFont val="Arial"/>
        <family val="2"/>
      </rPr>
      <t>Sector Road</t>
    </r>
  </si>
  <si>
    <r>
      <rPr>
        <sz val="10"/>
        <rFont val="Arial"/>
        <family val="2"/>
      </rPr>
      <t>206+560</t>
    </r>
  </si>
  <si>
    <r>
      <rPr>
        <sz val="10"/>
        <rFont val="Arial"/>
        <family val="2"/>
      </rPr>
      <t>206+600</t>
    </r>
  </si>
  <si>
    <r>
      <rPr>
        <sz val="10"/>
        <rFont val="Arial"/>
        <family val="2"/>
      </rPr>
      <t>Sector</t>
    </r>
  </si>
  <si>
    <r>
      <rPr>
        <sz val="10"/>
        <rFont val="Arial"/>
        <family val="2"/>
      </rPr>
      <t>On Slip</t>
    </r>
  </si>
  <si>
    <r>
      <rPr>
        <sz val="10"/>
        <rFont val="Arial"/>
        <family val="2"/>
      </rPr>
      <t>206+660</t>
    </r>
  </si>
  <si>
    <r>
      <rPr>
        <sz val="10"/>
        <rFont val="Arial"/>
        <family val="2"/>
      </rPr>
      <t>206+700</t>
    </r>
  </si>
  <si>
    <r>
      <rPr>
        <sz val="10"/>
        <rFont val="Arial"/>
        <family val="2"/>
      </rPr>
      <t>206+940</t>
    </r>
  </si>
  <si>
    <r>
      <rPr>
        <sz val="10"/>
        <rFont val="Arial"/>
        <family val="2"/>
      </rPr>
      <t>207+080</t>
    </r>
  </si>
  <si>
    <r>
      <rPr>
        <sz val="10"/>
        <rFont val="Arial"/>
        <family val="2"/>
      </rPr>
      <t>207+210</t>
    </r>
  </si>
  <si>
    <r>
      <rPr>
        <sz val="10"/>
        <rFont val="Arial"/>
        <family val="2"/>
      </rPr>
      <t>207+340</t>
    </r>
  </si>
  <si>
    <r>
      <rPr>
        <sz val="10"/>
        <rFont val="Arial"/>
        <family val="2"/>
      </rPr>
      <t>207+555</t>
    </r>
  </si>
  <si>
    <r>
      <rPr>
        <sz val="10"/>
        <rFont val="Arial"/>
        <family val="2"/>
      </rPr>
      <t>207+560</t>
    </r>
  </si>
  <si>
    <r>
      <rPr>
        <sz val="10"/>
        <rFont val="Arial"/>
        <family val="2"/>
      </rPr>
      <t>207+620</t>
    </r>
  </si>
  <si>
    <r>
      <rPr>
        <sz val="10"/>
        <rFont val="Arial"/>
        <family val="2"/>
      </rPr>
      <t>207+660</t>
    </r>
  </si>
  <si>
    <r>
      <rPr>
        <sz val="10"/>
        <rFont val="Arial"/>
        <family val="2"/>
      </rPr>
      <t>207+680</t>
    </r>
  </si>
  <si>
    <r>
      <rPr>
        <sz val="10"/>
        <rFont val="Arial"/>
        <family val="2"/>
      </rPr>
      <t>207+750</t>
    </r>
  </si>
  <si>
    <r>
      <rPr>
        <sz val="10"/>
        <rFont val="Arial"/>
        <family val="2"/>
      </rPr>
      <t>207+880</t>
    </r>
  </si>
  <si>
    <r>
      <rPr>
        <sz val="10"/>
        <rFont val="Arial"/>
        <family val="2"/>
      </rPr>
      <t>207+940</t>
    </r>
  </si>
  <si>
    <r>
      <rPr>
        <sz val="10"/>
        <rFont val="Arial"/>
        <family val="2"/>
      </rPr>
      <t>207+950</t>
    </r>
  </si>
  <si>
    <r>
      <rPr>
        <sz val="10"/>
        <rFont val="Arial"/>
        <family val="2"/>
      </rPr>
      <t>208+040</t>
    </r>
  </si>
  <si>
    <r>
      <rPr>
        <sz val="10"/>
        <rFont val="Arial"/>
        <family val="2"/>
      </rPr>
      <t>208+070</t>
    </r>
  </si>
  <si>
    <r>
      <rPr>
        <sz val="10"/>
        <rFont val="Arial"/>
        <family val="2"/>
      </rPr>
      <t>208+080</t>
    </r>
  </si>
  <si>
    <r>
      <rPr>
        <sz val="10"/>
        <rFont val="Arial"/>
        <family val="2"/>
      </rPr>
      <t>208+120</t>
    </r>
  </si>
  <si>
    <r>
      <rPr>
        <sz val="10"/>
        <rFont val="Arial"/>
        <family val="2"/>
      </rPr>
      <t>208+160</t>
    </r>
  </si>
  <si>
    <r>
      <rPr>
        <sz val="10"/>
        <rFont val="Arial"/>
        <family val="2"/>
      </rPr>
      <t>208+220</t>
    </r>
  </si>
  <si>
    <r>
      <rPr>
        <sz val="10"/>
        <rFont val="Arial"/>
        <family val="2"/>
      </rPr>
      <t>208+260</t>
    </r>
  </si>
  <si>
    <r>
      <rPr>
        <sz val="10"/>
        <rFont val="Arial"/>
        <family val="2"/>
      </rPr>
      <t>208+290</t>
    </r>
  </si>
  <si>
    <r>
      <rPr>
        <sz val="10"/>
        <rFont val="Arial"/>
        <family val="2"/>
      </rPr>
      <t>208+410</t>
    </r>
  </si>
  <si>
    <r>
      <rPr>
        <sz val="10"/>
        <rFont val="Arial"/>
        <family val="2"/>
      </rPr>
      <t>208+420</t>
    </r>
  </si>
  <si>
    <r>
      <rPr>
        <sz val="10"/>
        <rFont val="Arial"/>
        <family val="2"/>
      </rPr>
      <t>208+630</t>
    </r>
  </si>
  <si>
    <r>
      <rPr>
        <sz val="10"/>
        <rFont val="Arial"/>
        <family val="2"/>
      </rPr>
      <t>208+760</t>
    </r>
  </si>
  <si>
    <r>
      <rPr>
        <b/>
        <sz val="10"/>
        <rFont val="Arial"/>
        <family val="2"/>
      </rPr>
      <t>Note:</t>
    </r>
  </si>
  <si>
    <r>
      <rPr>
        <sz val="10"/>
        <rFont val="Arial"/>
        <family val="2"/>
      </rPr>
      <t xml:space="preserve">I.               Safety enhancement of above junctions by providing signage, road marking, blinkers, pedestrian crossing facility etc. as per relevant IRC Codes and Standards need to be provided in accordance with IRC SP: 84 -2019 and as per </t>
    </r>
    <r>
      <rPr>
        <b/>
        <sz val="10"/>
        <rFont val="Arial"/>
        <family val="2"/>
      </rPr>
      <t>Annexure I and Annexure II.</t>
    </r>
  </si>
  <si>
    <r>
      <rPr>
        <b/>
        <sz val="11"/>
        <rFont val="Calibri"/>
        <family val="2"/>
      </rPr>
      <t>b)   Existing Major Junction to be retained with Safety Enhancement</t>
    </r>
    <r>
      <rPr>
        <sz val="11"/>
        <rFont val="Calibri"/>
        <family val="2"/>
      </rPr>
      <t>:</t>
    </r>
  </si>
  <si>
    <r>
      <rPr>
        <b/>
        <sz val="10"/>
        <rFont val="Arial"/>
        <family val="2"/>
      </rPr>
      <t>Length    of cross Road to be developed</t>
    </r>
  </si>
  <si>
    <r>
      <rPr>
        <sz val="10"/>
        <rFont val="Arial"/>
        <family val="2"/>
      </rPr>
      <t>171+440</t>
    </r>
  </si>
  <si>
    <r>
      <rPr>
        <sz val="10"/>
        <rFont val="Arial"/>
        <family val="2"/>
      </rPr>
      <t>Roorkee City</t>
    </r>
  </si>
  <si>
    <r>
      <rPr>
        <sz val="10"/>
        <rFont val="Arial"/>
        <family val="2"/>
      </rPr>
      <t>Laksar</t>
    </r>
  </si>
  <si>
    <r>
      <rPr>
        <sz val="10"/>
        <rFont val="Arial"/>
        <family val="2"/>
      </rPr>
      <t>180+280</t>
    </r>
  </si>
  <si>
    <r>
      <rPr>
        <sz val="10"/>
        <rFont val="Arial"/>
        <family val="2"/>
      </rPr>
      <t>202+500</t>
    </r>
  </si>
  <si>
    <r>
      <rPr>
        <sz val="10"/>
        <rFont val="Arial"/>
        <family val="2"/>
      </rPr>
      <t>Bijnor</t>
    </r>
  </si>
  <si>
    <r>
      <rPr>
        <sz val="10"/>
        <rFont val="Arial"/>
        <family val="2"/>
      </rPr>
      <t>207+100</t>
    </r>
  </si>
  <si>
    <r>
      <rPr>
        <sz val="10"/>
        <rFont val="Arial"/>
        <family val="2"/>
      </rPr>
      <t>Bhupatwala</t>
    </r>
  </si>
  <si>
    <r>
      <rPr>
        <b/>
        <sz val="11"/>
        <rFont val="Calibri"/>
        <family val="2"/>
      </rPr>
      <t>c)    Existing Minor Junction to be retained with Safety Enhancement</t>
    </r>
    <r>
      <rPr>
        <sz val="11"/>
        <rFont val="Calibri"/>
        <family val="2"/>
      </rPr>
      <t>:</t>
    </r>
  </si>
  <si>
    <r>
      <rPr>
        <b/>
        <sz val="10"/>
        <rFont val="Arial"/>
        <family val="2"/>
      </rPr>
      <t>Sr.No</t>
    </r>
  </si>
  <si>
    <r>
      <rPr>
        <b/>
        <sz val="10"/>
        <rFont val="Arial"/>
        <family val="2"/>
      </rPr>
      <t>Length of Crossroad</t>
    </r>
  </si>
  <si>
    <r>
      <rPr>
        <sz val="10"/>
        <rFont val="Arial"/>
        <family val="2"/>
      </rPr>
      <t>141+450</t>
    </r>
  </si>
  <si>
    <r>
      <rPr>
        <sz val="10"/>
        <rFont val="Arial"/>
        <family val="2"/>
      </rPr>
      <t>Deobandh</t>
    </r>
  </si>
  <si>
    <r>
      <rPr>
        <sz val="10"/>
        <rFont val="Arial"/>
        <family val="2"/>
      </rPr>
      <t>Basera</t>
    </r>
  </si>
  <si>
    <r>
      <rPr>
        <sz val="10"/>
        <rFont val="Arial"/>
        <family val="2"/>
      </rPr>
      <t>7.0 BHS</t>
    </r>
  </si>
  <si>
    <r>
      <rPr>
        <sz val="10"/>
        <rFont val="Arial"/>
        <family val="2"/>
      </rPr>
      <t>144+925</t>
    </r>
  </si>
  <si>
    <r>
      <rPr>
        <sz val="10"/>
        <rFont val="Arial"/>
        <family val="2"/>
      </rPr>
      <t>Faloda</t>
    </r>
  </si>
  <si>
    <r>
      <rPr>
        <sz val="10"/>
        <rFont val="Arial"/>
        <family val="2"/>
      </rPr>
      <t>147+120</t>
    </r>
  </si>
  <si>
    <r>
      <rPr>
        <sz val="10"/>
        <rFont val="Arial"/>
        <family val="2"/>
      </rPr>
      <t>Rajupur</t>
    </r>
  </si>
  <si>
    <r>
      <rPr>
        <sz val="10"/>
        <rFont val="Arial"/>
        <family val="2"/>
      </rPr>
      <t>Lakhnoti</t>
    </r>
  </si>
  <si>
    <r>
      <rPr>
        <sz val="10"/>
        <rFont val="Arial"/>
        <family val="2"/>
      </rPr>
      <t>148+220</t>
    </r>
  </si>
  <si>
    <r>
      <rPr>
        <sz val="10"/>
        <rFont val="Arial"/>
        <family val="2"/>
      </rPr>
      <t>149+160</t>
    </r>
  </si>
  <si>
    <r>
      <rPr>
        <sz val="10"/>
        <rFont val="Arial"/>
        <family val="2"/>
      </rPr>
      <t>160+130</t>
    </r>
  </si>
  <si>
    <r>
      <rPr>
        <sz val="10"/>
        <rFont val="Arial"/>
        <family val="2"/>
      </rPr>
      <t>3.0 BHS</t>
    </r>
  </si>
  <si>
    <r>
      <rPr>
        <sz val="10"/>
        <rFont val="Arial"/>
        <family val="2"/>
      </rPr>
      <t>172+600</t>
    </r>
  </si>
  <si>
    <r>
      <rPr>
        <sz val="10"/>
        <rFont val="Arial"/>
        <family val="2"/>
      </rPr>
      <t>Khatka</t>
    </r>
  </si>
  <si>
    <r>
      <rPr>
        <sz val="10"/>
        <rFont val="Arial"/>
        <family val="2"/>
      </rPr>
      <t>Zurasi/Zabasdrathar</t>
    </r>
  </si>
  <si>
    <r>
      <rPr>
        <sz val="10"/>
        <rFont val="Arial"/>
        <family val="2"/>
      </rPr>
      <t>173+580</t>
    </r>
  </si>
  <si>
    <r>
      <rPr>
        <sz val="10"/>
        <rFont val="Arial"/>
        <family val="2"/>
      </rPr>
      <t>178+000</t>
    </r>
  </si>
  <si>
    <r>
      <rPr>
        <sz val="10"/>
        <rFont val="Arial"/>
        <family val="2"/>
      </rPr>
      <t>Dhandheri</t>
    </r>
  </si>
  <si>
    <r>
      <rPr>
        <sz val="10"/>
        <rFont val="Arial"/>
        <family val="2"/>
      </rPr>
      <t>196+460</t>
    </r>
  </si>
  <si>
    <r>
      <rPr>
        <sz val="10"/>
        <rFont val="Arial"/>
        <family val="2"/>
      </rPr>
      <t>196+700</t>
    </r>
  </si>
  <si>
    <r>
      <rPr>
        <sz val="10"/>
        <rFont val="Arial"/>
        <family val="2"/>
      </rPr>
      <t>198+640</t>
    </r>
  </si>
  <si>
    <r>
      <rPr>
        <sz val="10"/>
        <rFont val="Arial"/>
        <family val="2"/>
      </rPr>
      <t>3.5 LHS 7.0 RHS</t>
    </r>
  </si>
  <si>
    <r>
      <rPr>
        <sz val="10"/>
        <rFont val="Arial"/>
        <family val="2"/>
      </rPr>
      <t>198+680</t>
    </r>
  </si>
  <si>
    <r>
      <rPr>
        <sz val="10"/>
        <rFont val="Arial"/>
        <family val="2"/>
      </rPr>
      <t>199+300</t>
    </r>
  </si>
  <si>
    <r>
      <rPr>
        <sz val="10"/>
        <rFont val="Arial"/>
        <family val="2"/>
      </rPr>
      <t>7.0 LHS &amp; 5.5 RHS</t>
    </r>
  </si>
  <si>
    <r>
      <rPr>
        <sz val="10"/>
        <rFont val="Arial"/>
        <family val="2"/>
      </rPr>
      <t>201+680</t>
    </r>
  </si>
  <si>
    <r>
      <rPr>
        <sz val="10"/>
        <rFont val="Arial"/>
        <family val="2"/>
      </rPr>
      <t>204+770</t>
    </r>
  </si>
  <si>
    <r>
      <rPr>
        <sz val="10"/>
        <rFont val="Arial"/>
        <family val="2"/>
      </rPr>
      <t>204+820</t>
    </r>
  </si>
  <si>
    <r>
      <rPr>
        <sz val="10"/>
        <rFont val="Arial"/>
        <family val="2"/>
      </rPr>
      <t>205+750</t>
    </r>
  </si>
  <si>
    <t>Schedule-B</t>
  </si>
  <si>
    <t>(km)</t>
  </si>
  <si>
    <t>Schedule</t>
  </si>
  <si>
    <t>A</t>
  </si>
  <si>
    <t>A,B</t>
  </si>
  <si>
    <t>B</t>
  </si>
  <si>
    <t>Major Junction</t>
  </si>
  <si>
    <t xml:space="preserve">Design Chainage </t>
  </si>
  <si>
    <t>Statue to be shifted at suitable location and roundabout to be removed.</t>
  </si>
  <si>
    <t>Dehradun/ Roorkee City  (NH-344)</t>
  </si>
  <si>
    <t>On Service</t>
  </si>
  <si>
    <t>Minor Junction</t>
  </si>
  <si>
    <t xml:space="preserve">Category </t>
  </si>
  <si>
    <t>Junctions Inventory</t>
  </si>
  <si>
    <t>Carriageway Width</t>
  </si>
  <si>
    <t xml:space="preserve">Chainage </t>
  </si>
  <si>
    <t>Minor In A Converted Major at B</t>
  </si>
  <si>
    <t>Annexure</t>
  </si>
  <si>
    <t>II</t>
  </si>
  <si>
    <t>SR-Opening</t>
  </si>
  <si>
    <t>137+750</t>
  </si>
  <si>
    <t>Exact</t>
  </si>
  <si>
    <t>Design</t>
  </si>
  <si>
    <t>130+840</t>
  </si>
  <si>
    <t>132+840</t>
  </si>
  <si>
    <t>132+220</t>
  </si>
  <si>
    <t>136+620</t>
  </si>
  <si>
    <t>132+260</t>
  </si>
  <si>
    <t>134+770</t>
  </si>
  <si>
    <t>Median Opening</t>
  </si>
  <si>
    <t>137+160</t>
  </si>
  <si>
    <t>139+480</t>
  </si>
  <si>
    <t>140+140</t>
  </si>
  <si>
    <t>140+185</t>
  </si>
  <si>
    <t>141+400</t>
  </si>
  <si>
    <t>III</t>
  </si>
  <si>
    <t>142+100</t>
  </si>
  <si>
    <t>I</t>
  </si>
  <si>
    <t>144+880</t>
  </si>
  <si>
    <t>IV</t>
  </si>
  <si>
    <t>147+080</t>
  </si>
  <si>
    <t>148+160</t>
  </si>
  <si>
    <t>149+120</t>
  </si>
  <si>
    <t>151+660</t>
  </si>
  <si>
    <t>Mo at distance of 30 Meters</t>
  </si>
  <si>
    <t>151+780</t>
  </si>
  <si>
    <t>153+350</t>
  </si>
  <si>
    <t>153+700</t>
  </si>
  <si>
    <t>NO</t>
  </si>
  <si>
    <t>154+340</t>
  </si>
  <si>
    <t>154+350</t>
  </si>
  <si>
    <t>154+520</t>
  </si>
  <si>
    <t>156+540</t>
  </si>
  <si>
    <t>156+670</t>
  </si>
  <si>
    <t>156+770</t>
  </si>
  <si>
    <t>157+060</t>
  </si>
  <si>
    <t>157+380</t>
  </si>
  <si>
    <t>159+550</t>
  </si>
  <si>
    <t>159+880</t>
  </si>
  <si>
    <t>160+080</t>
  </si>
  <si>
    <t>161+370</t>
  </si>
  <si>
    <t>161+560</t>
  </si>
  <si>
    <t>161+790</t>
  </si>
  <si>
    <t>163+170</t>
  </si>
  <si>
    <t>168+720</t>
  </si>
  <si>
    <t>169+720</t>
  </si>
  <si>
    <t>172+720</t>
  </si>
  <si>
    <t>171+580</t>
  </si>
  <si>
    <t>173+720</t>
  </si>
  <si>
    <t>169+580</t>
  </si>
  <si>
    <t>169+210</t>
  </si>
  <si>
    <t>169+050</t>
  </si>
  <si>
    <t>_</t>
  </si>
  <si>
    <t>173+300</t>
  </si>
  <si>
    <t>180+400</t>
  </si>
  <si>
    <t>180+640</t>
  </si>
  <si>
    <t xml:space="preserve">Length of cross Road </t>
  </si>
  <si>
    <t>208+880</t>
  </si>
  <si>
    <t>208+550</t>
  </si>
  <si>
    <t>208+540</t>
  </si>
  <si>
    <t>208+360</t>
  </si>
  <si>
    <t>208+300</t>
  </si>
  <si>
    <t>208+480</t>
  </si>
  <si>
    <t>208+210</t>
  </si>
  <si>
    <t>208+200</t>
  </si>
  <si>
    <t>207+160</t>
  </si>
  <si>
    <t>207+260</t>
  </si>
  <si>
    <t>207+060</t>
  </si>
  <si>
    <t>206+820</t>
  </si>
  <si>
    <t>Inbuilt Section</t>
  </si>
  <si>
    <t>202+600</t>
  </si>
  <si>
    <t>201+780</t>
  </si>
  <si>
    <t>201+420</t>
  </si>
  <si>
    <t>Flyover- Statue to be shifted at suitable location and roundabout to be removed.</t>
  </si>
  <si>
    <t>200+550</t>
  </si>
  <si>
    <t>199+530</t>
  </si>
  <si>
    <t>Canal at Grade seperated</t>
  </si>
  <si>
    <t>199+420</t>
  </si>
  <si>
    <t>198+760</t>
  </si>
  <si>
    <t>199+800</t>
  </si>
  <si>
    <t>Link Road</t>
  </si>
  <si>
    <t>196+820</t>
  </si>
  <si>
    <t>196+580</t>
  </si>
  <si>
    <t>196+180</t>
  </si>
  <si>
    <t>194+240</t>
  </si>
  <si>
    <t>190+660</t>
  </si>
  <si>
    <t>190+080</t>
  </si>
  <si>
    <t>NO Slip Road</t>
  </si>
  <si>
    <t>Near ROB</t>
  </si>
  <si>
    <t xml:space="preserve"> IV</t>
  </si>
  <si>
    <t>S. No</t>
  </si>
  <si>
    <t>BOQ</t>
  </si>
  <si>
    <t>Amount</t>
  </si>
  <si>
    <t>No.</t>
  </si>
  <si>
    <t>Side Road Left</t>
  </si>
  <si>
    <t>Y-Intersection</t>
  </si>
  <si>
    <t>Stack Type Advance Direction Sign (Shoulder Mounted) 2-Directional informatory</t>
  </si>
  <si>
    <t>Stack Type Advance Direction Sign (Shoulder Mounted) 3-Directional informatory</t>
  </si>
  <si>
    <t>Flag Type Direction</t>
  </si>
  <si>
    <t>Cautionary Warning Sign</t>
  </si>
  <si>
    <t>Informatory Sign</t>
  </si>
  <si>
    <t>Pedestrian Crossing</t>
  </si>
  <si>
    <t>15.78/15.79</t>
  </si>
  <si>
    <t>Object Hazard (Left/Right)</t>
  </si>
  <si>
    <t>Two Way Object Hazard Marker</t>
  </si>
  <si>
    <t>Compulsory Keep Left</t>
  </si>
  <si>
    <t>Compulsory Control Sign</t>
  </si>
  <si>
    <t>U-Turn Prohibited</t>
  </si>
  <si>
    <t>Prohibitory Sign</t>
  </si>
  <si>
    <t>Merging Traffic ahead From Left</t>
  </si>
  <si>
    <t>Speed Breaker</t>
  </si>
  <si>
    <t>Category of Sign Board</t>
  </si>
  <si>
    <t>Name of Sign Baord</t>
  </si>
  <si>
    <t>Vehicle Control Sign</t>
  </si>
  <si>
    <t>Give Way</t>
  </si>
  <si>
    <t>Stop and Give way sign</t>
  </si>
  <si>
    <t>Pedestrain Crossing Facility</t>
  </si>
  <si>
    <t>Fig No.</t>
  </si>
  <si>
    <t xml:space="preserve">Quantity </t>
  </si>
  <si>
    <t>Rate</t>
  </si>
  <si>
    <t>Unit</t>
  </si>
  <si>
    <t>Sqm.</t>
  </si>
  <si>
    <t>SR</t>
  </si>
  <si>
    <t>Median Openings</t>
  </si>
  <si>
    <t>Chainage</t>
  </si>
  <si>
    <t xml:space="preserve">Waiting Lane </t>
  </si>
  <si>
    <t>Illegal Median Opening</t>
  </si>
  <si>
    <t>195+340</t>
  </si>
  <si>
    <t>New MO</t>
  </si>
  <si>
    <t>Medain openings with Waiting lane</t>
  </si>
  <si>
    <t>Flyover approaches</t>
  </si>
  <si>
    <t>185+400</t>
  </si>
  <si>
    <t>187+900</t>
  </si>
  <si>
    <t>198+650</t>
  </si>
  <si>
    <t>199+350</t>
  </si>
  <si>
    <t>133+900</t>
  </si>
  <si>
    <t>136+450</t>
  </si>
  <si>
    <t>139+060</t>
  </si>
  <si>
    <t>151+000</t>
  </si>
  <si>
    <t>151+760</t>
  </si>
  <si>
    <t>164+380</t>
  </si>
  <si>
    <t>165+150</t>
  </si>
  <si>
    <t>169+000</t>
  </si>
  <si>
    <t>191+660</t>
  </si>
  <si>
    <t>193+380</t>
  </si>
  <si>
    <t>134+820</t>
  </si>
  <si>
    <t>138+380</t>
  </si>
  <si>
    <t>140+200</t>
  </si>
  <si>
    <t>142+400</t>
  </si>
  <si>
    <t>153+280</t>
  </si>
  <si>
    <t>154+720</t>
  </si>
  <si>
    <t>156+580</t>
  </si>
  <si>
    <t>158+200</t>
  </si>
  <si>
    <t>161+450</t>
  </si>
  <si>
    <t>166+240</t>
  </si>
  <si>
    <t>170+060</t>
  </si>
  <si>
    <t>175+600</t>
  </si>
  <si>
    <t>177+200</t>
  </si>
  <si>
    <t>179+550</t>
  </si>
  <si>
    <t>181+020</t>
  </si>
  <si>
    <t>186+950</t>
  </si>
  <si>
    <t>195+220</t>
  </si>
  <si>
    <t>204+700</t>
  </si>
  <si>
    <t>141+000</t>
  </si>
  <si>
    <t>166+580</t>
  </si>
  <si>
    <t>144+650</t>
  </si>
  <si>
    <t>159+930</t>
  </si>
  <si>
    <t>200+940</t>
  </si>
  <si>
    <t>Location</t>
  </si>
  <si>
    <t>Side</t>
  </si>
  <si>
    <t>Remark</t>
  </si>
  <si>
    <t>199+820</t>
  </si>
  <si>
    <t>136+430</t>
  </si>
  <si>
    <t>137+660</t>
  </si>
  <si>
    <t>142+050</t>
  </si>
  <si>
    <t>153+550</t>
  </si>
  <si>
    <t>153+660</t>
  </si>
  <si>
    <t>153+760</t>
  </si>
  <si>
    <t>154+670</t>
  </si>
  <si>
    <t>156+800</t>
  </si>
  <si>
    <t>157+700</t>
  </si>
  <si>
    <t>158+620</t>
  </si>
  <si>
    <t>159+360</t>
  </si>
  <si>
    <t>164+520</t>
  </si>
  <si>
    <t>166+200</t>
  </si>
  <si>
    <t>172+360</t>
  </si>
  <si>
    <t>172+420</t>
  </si>
  <si>
    <t>173+840</t>
  </si>
  <si>
    <t>174+780</t>
  </si>
  <si>
    <t>176+200</t>
  </si>
  <si>
    <t>176+300</t>
  </si>
  <si>
    <t>180+460</t>
  </si>
  <si>
    <t>184+930</t>
  </si>
  <si>
    <t>185+820</t>
  </si>
  <si>
    <t>188+000</t>
  </si>
  <si>
    <t>191+600</t>
  </si>
  <si>
    <t>195+380</t>
  </si>
  <si>
    <t>197+900</t>
  </si>
  <si>
    <t>201+940</t>
  </si>
  <si>
    <t>203+540</t>
  </si>
  <si>
    <t>204+660</t>
  </si>
  <si>
    <t>204+750</t>
  </si>
  <si>
    <t>206+100</t>
  </si>
  <si>
    <t>209+120</t>
  </si>
  <si>
    <t>136+330</t>
  </si>
  <si>
    <t>145+250</t>
  </si>
  <si>
    <t>153+500</t>
  </si>
  <si>
    <t>153+800</t>
  </si>
  <si>
    <t>156+750</t>
  </si>
  <si>
    <t>157+800</t>
  </si>
  <si>
    <t>158+750</t>
  </si>
  <si>
    <t>From</t>
  </si>
  <si>
    <t>To</t>
  </si>
  <si>
    <t>169+140</t>
  </si>
  <si>
    <t>169+250</t>
  </si>
  <si>
    <t>172+140</t>
  </si>
  <si>
    <t>173+900</t>
  </si>
  <si>
    <t>175+760</t>
  </si>
  <si>
    <t>179+900</t>
  </si>
  <si>
    <t>180+530</t>
  </si>
  <si>
    <t>180+630</t>
  </si>
  <si>
    <t>187+440</t>
  </si>
  <si>
    <t>187+860</t>
  </si>
  <si>
    <t>188+040</t>
  </si>
  <si>
    <t>190+850</t>
  </si>
  <si>
    <t>191+500</t>
  </si>
  <si>
    <t>191+650</t>
  </si>
  <si>
    <t>193+400</t>
  </si>
  <si>
    <t>201+550</t>
  </si>
  <si>
    <t>201+700</t>
  </si>
  <si>
    <t>182+070</t>
  </si>
  <si>
    <t>188+900</t>
  </si>
  <si>
    <t>S No</t>
  </si>
  <si>
    <t>Quantity</t>
  </si>
  <si>
    <t>TotaL</t>
  </si>
  <si>
    <t>Fee Rates Notification</t>
  </si>
  <si>
    <t>Exempted -English</t>
  </si>
  <si>
    <t>Exempted Hindi</t>
  </si>
  <si>
    <t>Total quantity</t>
  </si>
  <si>
    <t>Transverse Bar Marking -Medain openings with Waiting lane</t>
  </si>
  <si>
    <t>Transverse Bar Marking-Slip/Service Road</t>
  </si>
  <si>
    <t>Sqm</t>
  </si>
  <si>
    <t>ADS</t>
  </si>
  <si>
    <t>Flag Type</t>
  </si>
  <si>
    <t>Gap in Median</t>
  </si>
  <si>
    <t>Road Stud</t>
  </si>
  <si>
    <t>Height Limit 3mtr</t>
  </si>
  <si>
    <t>Height Limit 5.5mtr</t>
  </si>
  <si>
    <t>Stud</t>
  </si>
  <si>
    <t>Stop Sign</t>
  </si>
  <si>
    <t>Sr. No.</t>
  </si>
  <si>
    <t xml:space="preserve">Village </t>
  </si>
  <si>
    <t>Side </t>
  </si>
  <si>
    <t xml:space="preserve">Lights </t>
  </si>
  <si>
    <t>Availability</t>
  </si>
  <si>
    <t>Nos.</t>
  </si>
  <si>
    <t>131+200</t>
  </si>
  <si>
    <t>SISONA</t>
  </si>
  <si>
    <t>140+100</t>
  </si>
  <si>
    <t>TAJPUR</t>
  </si>
  <si>
    <t>155+560</t>
  </si>
  <si>
    <t>NARSAN KHURD</t>
  </si>
  <si>
    <t>158+280</t>
  </si>
  <si>
    <t>MUNDIYAKI</t>
  </si>
  <si>
    <t>159+540</t>
  </si>
  <si>
    <t>161+520</t>
  </si>
  <si>
    <t>LIBBEREHDI</t>
  </si>
  <si>
    <t>163+130</t>
  </si>
  <si>
    <t>KRISHI UTPADAN MANDI SAMITI MANGLAUR</t>
  </si>
  <si>
    <t>180+160</t>
  </si>
  <si>
    <t>COER COLLEGE</t>
  </si>
  <si>
    <t>180+520</t>
  </si>
  <si>
    <t>191+800</t>
  </si>
  <si>
    <t>IBRAHIMPUR</t>
  </si>
  <si>
    <t>195+150</t>
  </si>
  <si>
    <t>JWALAPUR</t>
  </si>
  <si>
    <t>Total Nos-</t>
  </si>
  <si>
    <t>Supply</t>
  </si>
  <si>
    <t>Fixing</t>
  </si>
  <si>
    <t>Size</t>
  </si>
  <si>
    <t>Shape</t>
  </si>
  <si>
    <t>Triangle</t>
  </si>
  <si>
    <t>mm</t>
  </si>
  <si>
    <t>Ractangular</t>
  </si>
  <si>
    <t>900x450</t>
  </si>
  <si>
    <t>Cricular</t>
  </si>
  <si>
    <t>Octogen</t>
  </si>
  <si>
    <t>Triangular</t>
  </si>
  <si>
    <t>Providing and Fixing of Sign boards retro-reflectorized cautionary, mandatory and informatory sign as per IRC:67 made with type XI micro prismatic grade 3M reflecting sheeting as per design of IRC-67-2022, fixed over 4mm thick ACP sheet supported with Back support frame of 35x35x5mm mild steel angle as approved, fixed over 76.1mm OD &amp; 3.6m Medium Duty circular pipe with oil paint finish for corrosion resistance etc, firmly fixed to the ground by means of properly designed foundation with M20 grade cement concrete 45 cm X 45 cm X 60 cm , 60 cm below ground level as per approved drawing. 
ACP sheet Specification:4mm thick aluminium composite panels (ACP) bonded with Type XI Diamond Grade Retro-Reflective Sheeting (DG3), conforming to IRC 67-2022. The retro-reflective sheeting incorporates Electronic Cuttable Film (ECF) lettering with pressure-sensitive or heat-activated adhesive for durability and clarity. The borders and messages are cutouts in IRC-specified colours, ensuring high visibility and compliance with IRC standards. The rear side of the board is finished with black, non-reflective coating for aesthetics and reduced glare.Work number and date shall be printed in the rear side of sign board.
All work, including materials, fabrication, and installation, will be executed as per the direction of the Engineer-in-Charge. Only approved makes such as 3M or equivalent are permissible for the retro-reflective material, subject to prior approval.
10 years Warranty for Retro Reflective Sheeting from the original sheeting manufacturer &amp; a certified copy of three years outdoor exposure report from an independent test lab for the product offered shall be submitted by the contractor.</t>
  </si>
  <si>
    <t>Emergency Helpline Number</t>
  </si>
  <si>
    <t xml:space="preserve"> Heavy Vehicle Keep Left </t>
  </si>
  <si>
    <r>
      <rPr>
        <b/>
        <sz val="10"/>
        <color theme="1"/>
        <rFont val="Poppins"/>
      </rPr>
      <t xml:space="preserve"> Reflective Pavement Markers (Road Studs) -</t>
    </r>
    <r>
      <rPr>
        <sz val="10"/>
        <color theme="1"/>
        <rFont val="Poppins"/>
      </rPr>
      <t xml:space="preserve">
Identification and Replacement of Faulty Reflective Road Studs  This item involves identifying faulty or damaged reflective road studs and replacing them with new ones conforming to Clause 804 of MoRTH specifications. Reflective road studs shall be made of tough, high-impact resistant engineering plastic or aluminum alloy, designed to withstand heavy traffic and adverse weather conditions. The reflective material must ensure long-lastingretroreflectivity as specified in IRC:35-2015, and the road studs should comply with IRC:SP:84-2014 guidelines.  The work includes visual inspection under adequate lighting to identify defects such as loss of reflectivity, physical damage, or improper fixing. Faulty studs shall be carefully removed to avoid damage to the pavement, and the surface shall be cleaned of residual adhesive, debris, or loose material. New road studs shall be installed using a high-strength epoxy adhesive as per manufacturer recommendations, ensuring uniform application and proper bonding. 
The contractor shall provide warranties and guarantees for the newly installed road studs as per the manufacturer’s standards, covering defects in materials, retroreflectivity, and workmanship for a minimum period of one year. The quoted rate shall include all costs necessary to complete the work but not limited to the cost of Traffic control measures, safe disposal of damaged studs, and all tools, materials, labor, and safety precautions are 
included in the scope of work. </t>
    </r>
  </si>
  <si>
    <r>
      <rPr>
        <b/>
        <sz val="10"/>
        <color theme="1"/>
        <rFont val="Poppins"/>
      </rPr>
      <t>Transverse Bar Marking -Rigid/Bitumen Surface</t>
    </r>
    <r>
      <rPr>
        <sz val="10"/>
        <color theme="1"/>
        <rFont val="Poppins"/>
      </rPr>
      <t>-Providing and Laying hot applied thermoplastic road marking strip on Bituminous Surface/ Rigid pavement surface of specified shade/colour of 5 mm thick including 1.5 Refractive index reflectorizing glass beads@ 250gm/sqm. Thickness of 5mm is exclusive of surface applied glass beads as per IRC35:2015. Initial Dry reflectivity RL shall be &gt;250mcd/sqm/lux  measured in the initial 7 days and sustained reflectivity RL of 100mcd/sqm/lux and Qd of 100mcd/sqm/lux measured at the end of 2 years by means of a Standard Reflectometer of Zehntner, Easylux, Delta make capable of measuring RL &amp; QD both according to IRC35:2015 clause 15.5. The finished surface to be level, uniform, and free from streaks and holes complete as per direction of Engineer-in-charge and in accordance with applicable specifications. (Refer MORTH Clause 803 for technical Specification and Performance for IRC 35:2015). The rate shell be including scrafication of exsiting road marking inckuding primer
Source of Road Marking Paint: MoRTH Specifications of Asian or Berger only
Source of Drop on Glass Beads: Sovitec; Potters only</t>
    </r>
  </si>
  <si>
    <r>
      <rPr>
        <b/>
        <sz val="10"/>
        <color theme="1"/>
        <rFont val="Poppins"/>
      </rPr>
      <t>Pedestrain Crossing Facility marking-Rigid/Bitumen Surface-</t>
    </r>
    <r>
      <rPr>
        <sz val="10"/>
        <color theme="1"/>
        <rFont val="Poppins"/>
      </rPr>
      <t>Providing and Laying hot applied thermoplastic road marking strip on Bituminous Surface/ Rigid pavement surface of specified shade/colour of 5 mm thick including 1.5 Refractive index reflectorizing glass beads@ 250gm/sqm. Thickness of 5mm is exclusive of surface applied glass beads as per IRC35:2015. Initial Dry reflectivity RL shall be &gt;250mcd/sqm/lux  measured in the initial 7 days and sustained reflectivity RL of 100mcd/sqm/lux and Qd of 100mcd/sqm/lux measured at the end of 2 years by means of a Standard Reflectometer of Zehntner, Easylux, Delta make capable of measuring RL &amp; QD both according to IRC35:2015 clause 15.5. The finished surface to be level, uniform, and free from streaks and holes complete as per direction of Engineer-in-charge and in accordance with applicable specifications. (Refer MORTH Clause 803 for technical Specification and Performance for IRC 35:2015). The rate shell be including scrafication of exsiting road marking inckuding primer
Source of Road Marking Paint: MoRTH Specifications of Asian or Berger only
Source of Drop on Glass Beads: Sovitec; Potters only</t>
    </r>
  </si>
  <si>
    <t>Item Description</t>
  </si>
  <si>
    <t>Description</t>
  </si>
  <si>
    <t>Bredth</t>
  </si>
  <si>
    <t>Height</t>
  </si>
  <si>
    <t>Toll Plaza Boards</t>
  </si>
  <si>
    <t>New Fixing with foundation</t>
  </si>
  <si>
    <t>Total Amount=&gt;</t>
  </si>
  <si>
    <r>
      <rPr>
        <b/>
        <sz val="10"/>
        <rFont val="Poppins"/>
      </rPr>
      <t>Providing and Fixing of Sign boards retro-reflectorized Place Identification Sign Board/Reassurance Sign Board /Stack Type Advance Direction Board/Emergency Help line -</t>
    </r>
    <r>
      <rPr>
        <sz val="10"/>
        <rFont val="Poppins"/>
      </rPr>
      <t>as per IRC:67 made with type XI micro prismatic grade 3M reflecting sheeting as per design of IRC-67-2022, fixed over 4mm thick ACP sheet supported with Back support frame of 35x35x5mm mild steel angle as approved, fixed over required nos of post with more than 88 OD &amp; 3.6m Medium Duty circular pipe with oil paint finish for corrosion resistance etc, firmly fixed to the ground by means of properly designed foundation with M20 grade cement concrete 45 cm X 45 cm X 60 cm , 60 cm below ground level as per approved drawing. 
ACP sheet Specification:4mm thick aluminium composite panels (ACP) bonded with Type XI Diamond Grade Retro-Reflective Sheeting (DG3), conforming to IRC 67-2022. The retro-reflective sheeting incorporates Electronic Cuttable Film (ECF) lettering with pressure-sensitive or heat-activated adhesive for durability and clarity. The borders and messages are cutouts in IRC-specified colours, ensuring high visibility and compliance with IRC standards. The rear side of the board is finished with black, non-reflective coating for aesthetics and reduced glare.Work number and date shall be printed in the rear side of sign board.
10 years Warranty for Retro Reflective Sheeting from the original sheeting manufacturer &amp; a certified copy of three years outdoor exposure report from an independent test lab for the product offered shall be submitted by the contractor.</t>
    </r>
  </si>
  <si>
    <t>New Pole with Solar light</t>
  </si>
  <si>
    <r>
      <rPr>
        <b/>
        <sz val="10"/>
        <color theme="1"/>
        <rFont val="Poppins"/>
      </rPr>
      <t>Street Lighting  Single Arm Pole with Solar  at Bus bay :</t>
    </r>
    <r>
      <rPr>
        <sz val="10"/>
        <color theme="1"/>
        <rFont val="Poppins"/>
      </rPr>
      <t xml:space="preserve">
Providing and erecting of Single  arm Street light Pole with Solar as per Standered Specification of as per  IRC SP:84-2019. 
The quoted rate shall be inclusive of design &amp; drawing, all labours, foundation fixing , luminaires fixing, Solar fixing ,cable connection and  all others  necessary material  to complete the works.</t>
    </r>
  </si>
  <si>
    <t>Side Road Left (900 mm)</t>
  </si>
  <si>
    <t>Y-Intersection (900 mm)</t>
  </si>
  <si>
    <t>Give Way (900 mm)</t>
  </si>
  <si>
    <t>Speed Breaker (900 mm)</t>
  </si>
  <si>
    <t>Merging Traffic ahead From Left (900 mm)</t>
  </si>
  <si>
    <t>Gap In Median  (900 mm)</t>
  </si>
  <si>
    <t>Pedestrian Crossing  (900 mm)</t>
  </si>
  <si>
    <t>Compulsory Keep Left (600 mm)</t>
  </si>
  <si>
    <t>STOP Sign (900mm)</t>
  </si>
  <si>
    <t>U-Turn Prohibited (900mm)</t>
  </si>
  <si>
    <t>Height Limit- 5.5 Meters  (900 mm)</t>
  </si>
  <si>
    <t>Height Limit- 3 Meters   (900 mm)</t>
  </si>
  <si>
    <t>Two Way Object Hazard Marker (900X450 mm)</t>
  </si>
  <si>
    <t>Object Hazard (Left/Right) (900X450 mm)</t>
  </si>
  <si>
    <t>Bus Bay</t>
  </si>
  <si>
    <t>1200x900</t>
  </si>
  <si>
    <t>Truck lay Bye</t>
  </si>
  <si>
    <t>Type oF Board</t>
  </si>
  <si>
    <t>Height (mm)</t>
  </si>
  <si>
    <t xml:space="preserve">Bus Bay </t>
  </si>
  <si>
    <t>Truck Lay Bye</t>
  </si>
  <si>
    <t>158+020</t>
  </si>
  <si>
    <t>179+500</t>
  </si>
  <si>
    <t>192+600</t>
  </si>
  <si>
    <t>Truck Lay Bye-500 Meter</t>
  </si>
  <si>
    <t>162+490</t>
  </si>
  <si>
    <t>Truck Lay Bye-250 Meter</t>
  </si>
  <si>
    <t>Nos</t>
  </si>
  <si>
    <t>Total=</t>
  </si>
  <si>
    <t>Truck lay Bye 250m</t>
  </si>
  <si>
    <t>Truck lay Bye 500m</t>
  </si>
  <si>
    <t>20% for Stoke  at Site</t>
  </si>
  <si>
    <t>Sign Boards at Toll Plaza (Chhapar)</t>
  </si>
  <si>
    <t>Junction</t>
  </si>
  <si>
    <r>
      <t xml:space="preserve">Supply &amp; Fixing of Retro Reflectorized Toll Plaza Sign Boards made out of 4mm thick ACP Sheet and riveted on MS Angle iron frame of size 35x35x5 mm. The face of ACP Sheet is Fully covered by 3M Retro reflective sheeting having the coefficient of Retro Reflection determined in accordance with type XI ASTM D4956-09 standards, The board is supported by M.S. angle iron framing and bracing of size 35 mm x 35 mm x 5 mm, with a flat oil paint finish for corrosion resistance. All G.I. fixtures, such as clamps and bolts, are included for secure and durable installation. The design and installation comply with IRC guidelines to ensure proper alignment and structural integrity. This Structure is as fixing provision to as per suitable site conditions  fixed in a foundation of M20 grade concrete and having dimension 600x600x1500 mm Front and 900x900x1200mm Back foundation all complete as per Technical </t>
    </r>
    <r>
      <rPr>
        <sz val="10"/>
        <color theme="1"/>
        <rFont val="Poppins"/>
      </rPr>
      <t>Specification Clause 801 and as directed by the engineer.
The quoted rate shall be covered of the All work, including materials, supply of Structural steel, fabrication, installation, foundation concrete,painting,excavation, structural steel members , transporatation, machinary or if any for complete the work. The work shall be executed as per the direction of the Engineer-in-Charge. Only approved makes such as 3M or equivalent are permissible for the retro-reflective material, subject to prior approval.</t>
    </r>
  </si>
  <si>
    <t>Every 5Km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</si>
</sst>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 #,##0.00_ ;_ * \-#,##0.00_ ;_ * &quot;-&quot;??_ ;_ @_ "/>
    <numFmt numFmtId="164" formatCode="0.0"/>
    <numFmt numFmtId="165" formatCode="&quot;₹&quot;\ #,##0.00"/>
    <numFmt numFmtId="166" formatCode="_ * #,##0_ ;_ * \-#,##0_ ;_ * &quot;-&quot;??_ ;_ @_ "/>
  </numFmts>
  <fonts count="30" x14ac:knownFonts="1">
    <font>
      <sz val="11"/>
      <color theme="1"/>
      <name val="Calibri"/>
      <family val="2"/>
      <scheme val="minor"/>
    </font>
    <font>
      <sz val="11"/>
      <color theme="1"/>
      <name val="Poppins"/>
    </font>
    <font>
      <b/>
      <sz val="11"/>
      <color theme="1"/>
      <name val="Poppins"/>
    </font>
    <font>
      <b/>
      <sz val="10"/>
      <name val="Poppins"/>
    </font>
    <font>
      <sz val="10"/>
      <name val="Poppins"/>
    </font>
    <font>
      <sz val="10"/>
      <color rgb="FF000000"/>
      <name val="Poppins"/>
    </font>
    <font>
      <b/>
      <sz val="11"/>
      <name val="Poppins"/>
    </font>
    <font>
      <b/>
      <sz val="10"/>
      <name val="Arial"/>
      <family val="2"/>
    </font>
    <font>
      <sz val="10"/>
      <name val="Arial"/>
      <family val="2"/>
    </font>
    <font>
      <sz val="10"/>
      <color rgb="FF000000"/>
      <name val="Arial"/>
      <family val="2"/>
    </font>
    <font>
      <sz val="11"/>
      <name val="Poppins"/>
    </font>
    <font>
      <b/>
      <sz val="10"/>
      <name val="Calibri"/>
      <family val="2"/>
    </font>
    <font>
      <b/>
      <sz val="11"/>
      <name val="Calibri"/>
      <family val="2"/>
    </font>
    <font>
      <sz val="11"/>
      <name val="Calibri"/>
      <family val="2"/>
    </font>
    <font>
      <sz val="11"/>
      <color rgb="FF000000"/>
      <name val="Calibri"/>
      <family val="2"/>
    </font>
    <font>
      <sz val="10"/>
      <color theme="1"/>
      <name val="Poppins"/>
    </font>
    <font>
      <b/>
      <sz val="10"/>
      <color theme="0"/>
      <name val="Poppins"/>
    </font>
    <font>
      <b/>
      <sz val="10"/>
      <color theme="1"/>
      <name val="Poppins"/>
    </font>
    <font>
      <sz val="8"/>
      <name val="Calibri"/>
      <family val="2"/>
      <scheme val="minor"/>
    </font>
    <font>
      <sz val="10"/>
      <color rgb="FFFF0000"/>
      <name val="Poppins"/>
    </font>
    <font>
      <sz val="9"/>
      <color theme="1"/>
      <name val="Poppins"/>
    </font>
    <font>
      <sz val="11"/>
      <color theme="1"/>
      <name val="Calibri"/>
      <family val="2"/>
      <scheme val="minor"/>
    </font>
    <font>
      <b/>
      <sz val="9"/>
      <color theme="1"/>
      <name val="Poppins"/>
    </font>
    <font>
      <b/>
      <sz val="9"/>
      <name val="Poppins"/>
    </font>
    <font>
      <sz val="9"/>
      <name val="Poppins"/>
    </font>
    <font>
      <strike/>
      <sz val="9"/>
      <name val="Poppins"/>
    </font>
    <font>
      <sz val="11"/>
      <color indexed="8"/>
      <name val="Calibri"/>
      <family val="2"/>
    </font>
    <font>
      <b/>
      <sz val="8"/>
      <color theme="1"/>
      <name val="Poppins"/>
    </font>
    <font>
      <sz val="8"/>
      <color theme="1"/>
      <name val="Poppins"/>
    </font>
    <font>
      <strike/>
      <sz val="10"/>
      <color theme="1"/>
      <name val="Poppins"/>
    </font>
  </fonts>
  <fills count="11">
    <fill>
      <patternFill patternType="none"/>
    </fill>
    <fill>
      <patternFill patternType="gray125"/>
    </fill>
    <fill>
      <patternFill patternType="solid">
        <fgColor theme="8"/>
        <bgColor indexed="64"/>
      </patternFill>
    </fill>
    <fill>
      <patternFill patternType="solid">
        <fgColor theme="5"/>
        <bgColor indexed="64"/>
      </patternFill>
    </fill>
    <fill>
      <patternFill patternType="solid">
        <fgColor theme="9"/>
        <bgColor indexed="64"/>
      </patternFill>
    </fill>
    <fill>
      <patternFill patternType="solid">
        <fgColor theme="0"/>
        <bgColor indexed="64"/>
      </patternFill>
    </fill>
    <fill>
      <patternFill patternType="solid">
        <fgColor rgb="FFC5D9F0"/>
      </patternFill>
    </fill>
    <fill>
      <patternFill patternType="solid">
        <fgColor rgb="FFB8CCE3"/>
      </patternFill>
    </fill>
    <fill>
      <patternFill patternType="solid">
        <fgColor theme="4"/>
        <bgColor indexed="64"/>
      </patternFill>
    </fill>
    <fill>
      <patternFill patternType="solid">
        <fgColor rgb="FFFFFF00"/>
        <bgColor indexed="64"/>
      </patternFill>
    </fill>
    <fill>
      <patternFill patternType="solid">
        <fgColor theme="5" tint="0.79998168889431442"/>
        <bgColor indexed="64"/>
      </patternFill>
    </fill>
  </fills>
  <borders count="26">
    <border>
      <left/>
      <right/>
      <top/>
      <bottom/>
      <diagonal/>
    </border>
    <border>
      <left style="thin">
        <color indexed="64"/>
      </left>
      <right/>
      <top/>
      <bottom/>
      <diagonal/>
    </border>
    <border>
      <left style="thin">
        <color rgb="FF000000"/>
      </left>
      <right/>
      <top style="thin">
        <color rgb="FF000000"/>
      </top>
      <bottom style="thin">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style="thin">
        <color rgb="FF000000"/>
      </top>
      <bottom/>
      <diagonal/>
    </border>
    <border>
      <left style="thin">
        <color indexed="64"/>
      </left>
      <right style="thin">
        <color indexed="64"/>
      </right>
      <top style="thin">
        <color indexed="64"/>
      </top>
      <bottom style="thin">
        <color indexed="64"/>
      </bottom>
      <diagonal/>
    </border>
    <border>
      <left style="thin">
        <color rgb="FF000000"/>
      </left>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s>
  <cellStyleXfs count="3">
    <xf numFmtId="0" fontId="0" fillId="0" borderId="0"/>
    <xf numFmtId="43" fontId="21" fillId="0" borderId="0" applyFont="0" applyFill="0" applyBorder="0" applyAlignment="0" applyProtection="0"/>
    <xf numFmtId="0" fontId="26" fillId="0" borderId="0"/>
  </cellStyleXfs>
  <cellXfs count="221">
    <xf numFmtId="0" fontId="0" fillId="0" borderId="0" xfId="0"/>
    <xf numFmtId="0" fontId="1" fillId="0" borderId="0" xfId="0" applyFont="1"/>
    <xf numFmtId="1" fontId="5" fillId="5" borderId="6" xfId="0" applyNumberFormat="1" applyFont="1" applyFill="1" applyBorder="1" applyAlignment="1">
      <alignment horizontal="center" vertical="center" wrapText="1"/>
    </xf>
    <xf numFmtId="0" fontId="4" fillId="0" borderId="6" xfId="0" applyFont="1" applyBorder="1" applyAlignment="1">
      <alignment horizontal="center" vertical="top" wrapText="1"/>
    </xf>
    <xf numFmtId="0" fontId="1" fillId="0" borderId="0" xfId="0" applyFont="1" applyAlignment="1">
      <alignment horizontal="left" vertical="top"/>
    </xf>
    <xf numFmtId="0" fontId="4" fillId="0" borderId="2" xfId="0" applyFont="1" applyBorder="1" applyAlignment="1">
      <alignment vertical="top" wrapText="1"/>
    </xf>
    <xf numFmtId="1" fontId="5" fillId="0" borderId="2" xfId="0" applyNumberFormat="1" applyFont="1" applyBorder="1" applyAlignment="1">
      <alignment vertical="top" wrapText="1"/>
    </xf>
    <xf numFmtId="0" fontId="1" fillId="0" borderId="2" xfId="0" applyFont="1" applyBorder="1" applyAlignment="1">
      <alignment vertical="top" wrapText="1"/>
    </xf>
    <xf numFmtId="0" fontId="3" fillId="0" borderId="0" xfId="0" applyFont="1" applyAlignment="1">
      <alignment horizontal="left" vertical="top"/>
    </xf>
    <xf numFmtId="0" fontId="3" fillId="6" borderId="2" xfId="0" applyFont="1" applyFill="1" applyBorder="1" applyAlignment="1">
      <alignment vertical="top" wrapText="1"/>
    </xf>
    <xf numFmtId="0" fontId="3" fillId="6" borderId="8" xfId="0" applyFont="1" applyFill="1" applyBorder="1" applyAlignment="1">
      <alignment vertical="top" wrapText="1"/>
    </xf>
    <xf numFmtId="0" fontId="3" fillId="6" borderId="5" xfId="0" applyFont="1" applyFill="1" applyBorder="1" applyAlignment="1">
      <alignment vertical="top" wrapText="1"/>
    </xf>
    <xf numFmtId="0" fontId="3" fillId="6" borderId="7" xfId="0" applyFont="1" applyFill="1" applyBorder="1" applyAlignment="1">
      <alignment vertical="top" wrapText="1"/>
    </xf>
    <xf numFmtId="0" fontId="4" fillId="0" borderId="0" xfId="0" applyFont="1" applyAlignment="1">
      <alignment horizontal="left" vertical="top"/>
    </xf>
    <xf numFmtId="0" fontId="3" fillId="6" borderId="5" xfId="0" applyFont="1" applyFill="1" applyBorder="1" applyAlignment="1">
      <alignment vertical="center" wrapText="1"/>
    </xf>
    <xf numFmtId="0" fontId="3" fillId="6" borderId="7" xfId="0" applyFont="1" applyFill="1" applyBorder="1" applyAlignment="1">
      <alignment vertical="center" wrapText="1"/>
    </xf>
    <xf numFmtId="0" fontId="1" fillId="6" borderId="5" xfId="0" applyFont="1" applyFill="1" applyBorder="1" applyAlignment="1">
      <alignment vertical="top" wrapText="1"/>
    </xf>
    <xf numFmtId="0" fontId="1" fillId="6" borderId="7" xfId="0" applyFont="1" applyFill="1" applyBorder="1" applyAlignment="1">
      <alignment vertical="top" wrapText="1"/>
    </xf>
    <xf numFmtId="0" fontId="0" fillId="0" borderId="0" xfId="0" applyAlignment="1">
      <alignment horizontal="left" vertical="top"/>
    </xf>
    <xf numFmtId="0" fontId="8" fillId="0" borderId="2" xfId="0" applyFont="1" applyBorder="1" applyAlignment="1">
      <alignment vertical="top" wrapText="1"/>
    </xf>
    <xf numFmtId="1" fontId="9" fillId="0" borderId="2" xfId="0" applyNumberFormat="1" applyFont="1" applyBorder="1" applyAlignment="1">
      <alignment vertical="top" wrapText="1"/>
    </xf>
    <xf numFmtId="0" fontId="0" fillId="0" borderId="2" xfId="0" applyBorder="1" applyAlignment="1">
      <alignment vertical="top" wrapText="1"/>
    </xf>
    <xf numFmtId="164" fontId="9" fillId="0" borderId="2" xfId="0" applyNumberFormat="1" applyFont="1" applyBorder="1" applyAlignment="1">
      <alignment vertical="top" wrapText="1"/>
    </xf>
    <xf numFmtId="0" fontId="3" fillId="0" borderId="0" xfId="0" applyFont="1" applyAlignment="1">
      <alignment horizontal="left" vertical="top" indent="5"/>
    </xf>
    <xf numFmtId="0" fontId="1" fillId="6" borderId="5" xfId="0" applyFont="1" applyFill="1" applyBorder="1" applyAlignment="1">
      <alignment vertical="center" wrapText="1"/>
    </xf>
    <xf numFmtId="0" fontId="1" fillId="6" borderId="7" xfId="0" applyFont="1" applyFill="1" applyBorder="1" applyAlignment="1">
      <alignment vertical="center" wrapText="1"/>
    </xf>
    <xf numFmtId="0" fontId="2" fillId="0" borderId="0" xfId="0" applyFont="1" applyAlignment="1">
      <alignment horizontal="left" vertical="top"/>
    </xf>
    <xf numFmtId="0" fontId="12" fillId="0" borderId="0" xfId="0" applyFont="1" applyAlignment="1">
      <alignment horizontal="left" vertical="top" indent="3"/>
    </xf>
    <xf numFmtId="0" fontId="12" fillId="0" borderId="0" xfId="0" applyFont="1" applyAlignment="1">
      <alignment horizontal="left" vertical="top" indent="2"/>
    </xf>
    <xf numFmtId="0" fontId="7" fillId="7" borderId="5" xfId="0" applyFont="1" applyFill="1" applyBorder="1" applyAlignment="1">
      <alignment vertical="top" wrapText="1"/>
    </xf>
    <xf numFmtId="0" fontId="7" fillId="7" borderId="5" xfId="0" applyFont="1" applyFill="1" applyBorder="1" applyAlignment="1">
      <alignment vertical="center" wrapText="1"/>
    </xf>
    <xf numFmtId="0" fontId="7" fillId="7" borderId="7" xfId="0" applyFont="1" applyFill="1" applyBorder="1" applyAlignment="1">
      <alignment vertical="top" wrapText="1"/>
    </xf>
    <xf numFmtId="0" fontId="7" fillId="7" borderId="2" xfId="0" applyFont="1" applyFill="1" applyBorder="1" applyAlignment="1">
      <alignment vertical="top" wrapText="1"/>
    </xf>
    <xf numFmtId="0" fontId="7" fillId="7" borderId="7" xfId="0" applyFont="1" applyFill="1" applyBorder="1" applyAlignment="1">
      <alignment vertical="center" wrapText="1"/>
    </xf>
    <xf numFmtId="0" fontId="12" fillId="0" borderId="0" xfId="0" applyFont="1" applyAlignment="1">
      <alignment horizontal="left" vertical="top"/>
    </xf>
    <xf numFmtId="0" fontId="7" fillId="7" borderId="8" xfId="0" applyFont="1" applyFill="1" applyBorder="1" applyAlignment="1">
      <alignment vertical="top" wrapText="1"/>
    </xf>
    <xf numFmtId="0" fontId="7" fillId="6" borderId="5" xfId="0" applyFont="1" applyFill="1" applyBorder="1" applyAlignment="1">
      <alignment vertical="center" wrapText="1"/>
    </xf>
    <xf numFmtId="0" fontId="7" fillId="6" borderId="5" xfId="0" applyFont="1" applyFill="1" applyBorder="1" applyAlignment="1">
      <alignment vertical="top" wrapText="1"/>
    </xf>
    <xf numFmtId="0" fontId="7" fillId="6" borderId="2" xfId="0" applyFont="1" applyFill="1" applyBorder="1" applyAlignment="1">
      <alignment vertical="top" wrapText="1"/>
    </xf>
    <xf numFmtId="0" fontId="7" fillId="6" borderId="8" xfId="0" applyFont="1" applyFill="1" applyBorder="1" applyAlignment="1">
      <alignment vertical="top" wrapText="1"/>
    </xf>
    <xf numFmtId="0" fontId="7" fillId="6" borderId="7" xfId="0" applyFont="1" applyFill="1" applyBorder="1" applyAlignment="1">
      <alignment vertical="center" wrapText="1"/>
    </xf>
    <xf numFmtId="0" fontId="7" fillId="6" borderId="7" xfId="0" applyFont="1" applyFill="1" applyBorder="1" applyAlignment="1">
      <alignment vertical="top" wrapText="1"/>
    </xf>
    <xf numFmtId="164" fontId="14" fillId="0" borderId="2" xfId="0" applyNumberFormat="1" applyFont="1" applyBorder="1" applyAlignment="1">
      <alignment vertical="top" wrapText="1"/>
    </xf>
    <xf numFmtId="1" fontId="14" fillId="0" borderId="2" xfId="0" applyNumberFormat="1" applyFont="1" applyBorder="1" applyAlignment="1">
      <alignment vertical="top" wrapText="1"/>
    </xf>
    <xf numFmtId="1" fontId="14" fillId="0" borderId="2" xfId="0" applyNumberFormat="1" applyFont="1" applyBorder="1" applyAlignment="1">
      <alignment vertical="center" wrapText="1"/>
    </xf>
    <xf numFmtId="0" fontId="7" fillId="0" borderId="0" xfId="0" applyFont="1" applyAlignment="1">
      <alignment horizontal="left" vertical="top" indent="1"/>
    </xf>
    <xf numFmtId="0" fontId="0" fillId="0" borderId="0" xfId="0" applyAlignment="1">
      <alignment horizontal="left" vertical="top" indent="1"/>
    </xf>
    <xf numFmtId="0" fontId="15" fillId="0" borderId="0" xfId="0" applyFont="1"/>
    <xf numFmtId="0" fontId="15" fillId="0" borderId="6" xfId="0" applyFont="1" applyBorder="1" applyAlignment="1">
      <alignment horizontal="center" vertical="top" wrapText="1"/>
    </xf>
    <xf numFmtId="0" fontId="15" fillId="0" borderId="6" xfId="0" applyFont="1" applyBorder="1" applyAlignment="1">
      <alignment horizontal="center"/>
    </xf>
    <xf numFmtId="0" fontId="15" fillId="0" borderId="0" xfId="0" applyFont="1" applyAlignment="1">
      <alignment horizontal="center"/>
    </xf>
    <xf numFmtId="1" fontId="5" fillId="0" borderId="6" xfId="0" applyNumberFormat="1" applyFont="1" applyBorder="1" applyAlignment="1">
      <alignment horizontal="center" vertical="top" wrapText="1"/>
    </xf>
    <xf numFmtId="0" fontId="3" fillId="3" borderId="6" xfId="0" applyFont="1" applyFill="1" applyBorder="1" applyAlignment="1">
      <alignment horizontal="center" vertical="top" wrapText="1"/>
    </xf>
    <xf numFmtId="164" fontId="5" fillId="0" borderId="6" xfId="0" applyNumberFormat="1" applyFont="1" applyBorder="1" applyAlignment="1">
      <alignment horizontal="center" vertical="top" wrapText="1"/>
    </xf>
    <xf numFmtId="0" fontId="3" fillId="4" borderId="6" xfId="0" applyFont="1" applyFill="1" applyBorder="1" applyAlignment="1">
      <alignment horizontal="center" vertical="center" wrapText="1"/>
    </xf>
    <xf numFmtId="0" fontId="15" fillId="0" borderId="0" xfId="0" applyFont="1" applyAlignment="1">
      <alignment vertical="center" wrapText="1"/>
    </xf>
    <xf numFmtId="0" fontId="4" fillId="5" borderId="6" xfId="0" applyFont="1" applyFill="1" applyBorder="1" applyAlignment="1">
      <alignment horizontal="center" vertical="center" wrapText="1"/>
    </xf>
    <xf numFmtId="0" fontId="15" fillId="0" borderId="0" xfId="0" applyFont="1" applyAlignment="1">
      <alignment horizontal="center" vertical="center" wrapText="1"/>
    </xf>
    <xf numFmtId="0" fontId="15" fillId="5" borderId="6" xfId="0" applyFont="1" applyFill="1" applyBorder="1" applyAlignment="1">
      <alignment horizontal="center" vertical="center"/>
    </xf>
    <xf numFmtId="0" fontId="15" fillId="5" borderId="6" xfId="0" applyFont="1" applyFill="1" applyBorder="1" applyAlignment="1">
      <alignment horizontal="center" vertical="center" wrapText="1"/>
    </xf>
    <xf numFmtId="164" fontId="5" fillId="5" borderId="6" xfId="0" applyNumberFormat="1" applyFont="1" applyFill="1" applyBorder="1" applyAlignment="1">
      <alignment horizontal="center" vertical="center" wrapText="1"/>
    </xf>
    <xf numFmtId="0" fontId="15" fillId="5" borderId="0" xfId="0" applyFont="1" applyFill="1" applyAlignment="1">
      <alignment vertical="center" wrapText="1"/>
    </xf>
    <xf numFmtId="0" fontId="15" fillId="5" borderId="0" xfId="0" applyFont="1" applyFill="1" applyAlignment="1">
      <alignment horizontal="center" vertical="center" wrapText="1"/>
    </xf>
    <xf numFmtId="0" fontId="17" fillId="4" borderId="6" xfId="0" applyFont="1" applyFill="1" applyBorder="1" applyAlignment="1">
      <alignment horizontal="center" vertical="center" wrapText="1"/>
    </xf>
    <xf numFmtId="0" fontId="15" fillId="0" borderId="6" xfId="0" applyFont="1" applyBorder="1" applyAlignment="1">
      <alignment horizontal="left" vertical="top" wrapText="1"/>
    </xf>
    <xf numFmtId="0" fontId="3" fillId="4" borderId="3" xfId="0" applyFont="1" applyFill="1" applyBorder="1" applyAlignment="1">
      <alignment vertical="center" wrapText="1"/>
    </xf>
    <xf numFmtId="0" fontId="3" fillId="4" borderId="4" xfId="0" applyFont="1" applyFill="1" applyBorder="1" applyAlignment="1">
      <alignment vertical="center" wrapText="1"/>
    </xf>
    <xf numFmtId="1" fontId="19" fillId="5" borderId="6" xfId="0" applyNumberFormat="1" applyFont="1" applyFill="1" applyBorder="1" applyAlignment="1">
      <alignment horizontal="center" vertical="center" wrapText="1"/>
    </xf>
    <xf numFmtId="0" fontId="19" fillId="5" borderId="6" xfId="0" applyFont="1" applyFill="1" applyBorder="1" applyAlignment="1">
      <alignment horizontal="center" vertical="center" wrapText="1"/>
    </xf>
    <xf numFmtId="0" fontId="19" fillId="5" borderId="6" xfId="0" applyFont="1" applyFill="1" applyBorder="1" applyAlignment="1">
      <alignment horizontal="center" vertical="center"/>
    </xf>
    <xf numFmtId="0" fontId="19" fillId="5" borderId="0" xfId="0" applyFont="1" applyFill="1" applyAlignment="1">
      <alignment vertical="center" wrapText="1"/>
    </xf>
    <xf numFmtId="0" fontId="1" fillId="0" borderId="6" xfId="0" applyFont="1" applyBorder="1"/>
    <xf numFmtId="0" fontId="15" fillId="0" borderId="0" xfId="0" applyFont="1" applyAlignment="1">
      <alignment horizontal="left" vertical="top"/>
    </xf>
    <xf numFmtId="0" fontId="15" fillId="0" borderId="6" xfId="0" applyFont="1" applyBorder="1" applyAlignment="1">
      <alignment horizontal="center" vertical="center" wrapText="1"/>
    </xf>
    <xf numFmtId="0" fontId="15" fillId="0" borderId="6" xfId="0" applyFont="1" applyBorder="1" applyAlignment="1">
      <alignment vertical="center" wrapText="1"/>
    </xf>
    <xf numFmtId="0" fontId="17" fillId="4" borderId="6" xfId="0" applyFont="1" applyFill="1" applyBorder="1" applyAlignment="1">
      <alignment horizontal="center"/>
    </xf>
    <xf numFmtId="0" fontId="17" fillId="3" borderId="6" xfId="0" applyFont="1" applyFill="1" applyBorder="1" applyAlignment="1">
      <alignment horizontal="center" vertical="center" wrapText="1"/>
    </xf>
    <xf numFmtId="0" fontId="17" fillId="0" borderId="0" xfId="0" applyFont="1" applyAlignment="1">
      <alignment horizontal="center"/>
    </xf>
    <xf numFmtId="2" fontId="15" fillId="0" borderId="6" xfId="0" applyNumberFormat="1" applyFont="1" applyBorder="1" applyAlignment="1">
      <alignment horizontal="center" vertical="top" wrapText="1"/>
    </xf>
    <xf numFmtId="0" fontId="15" fillId="5" borderId="3" xfId="0" applyFont="1" applyFill="1" applyBorder="1" applyAlignment="1">
      <alignment vertical="center" wrapText="1"/>
    </xf>
    <xf numFmtId="0" fontId="19" fillId="5" borderId="3" xfId="0" applyFont="1" applyFill="1" applyBorder="1" applyAlignment="1">
      <alignment vertical="center" wrapText="1"/>
    </xf>
    <xf numFmtId="0" fontId="15" fillId="5" borderId="3" xfId="0" applyFont="1" applyFill="1" applyBorder="1" applyAlignment="1">
      <alignment horizontal="center" vertical="center" wrapText="1"/>
    </xf>
    <xf numFmtId="0" fontId="15" fillId="10" borderId="6" xfId="0" applyFont="1" applyFill="1" applyBorder="1" applyAlignment="1">
      <alignment horizontal="center" vertical="center" wrapText="1"/>
    </xf>
    <xf numFmtId="0" fontId="19" fillId="10" borderId="6" xfId="0" applyFont="1" applyFill="1" applyBorder="1" applyAlignment="1">
      <alignment horizontal="center" vertical="center" wrapText="1"/>
    </xf>
    <xf numFmtId="0" fontId="22" fillId="0" borderId="6" xfId="0" applyFont="1" applyBorder="1" applyAlignment="1">
      <alignment horizontal="center" vertical="top" wrapText="1" readingOrder="1"/>
    </xf>
    <xf numFmtId="0" fontId="22" fillId="0" borderId="6" xfId="0" applyFont="1" applyBorder="1" applyAlignment="1">
      <alignment horizontal="center" vertical="center" wrapText="1" readingOrder="1"/>
    </xf>
    <xf numFmtId="0" fontId="20" fillId="0" borderId="6" xfId="0" applyFont="1" applyBorder="1" applyAlignment="1">
      <alignment horizontal="center" vertical="top" wrapText="1" readingOrder="1"/>
    </xf>
    <xf numFmtId="0" fontId="20" fillId="0" borderId="20" xfId="0" applyFont="1" applyBorder="1" applyAlignment="1">
      <alignment horizontal="center" vertical="top" wrapText="1" readingOrder="1"/>
    </xf>
    <xf numFmtId="0" fontId="20" fillId="0" borderId="20" xfId="0" applyFont="1" applyBorder="1" applyAlignment="1">
      <alignment horizontal="center" vertical="center" wrapText="1" readingOrder="1"/>
    </xf>
    <xf numFmtId="0" fontId="20" fillId="0" borderId="6" xfId="0" applyFont="1" applyBorder="1" applyAlignment="1">
      <alignment horizontal="center" vertical="center" wrapText="1" readingOrder="1"/>
    </xf>
    <xf numFmtId="166" fontId="15" fillId="0" borderId="6" xfId="1" applyNumberFormat="1" applyFont="1" applyBorder="1" applyAlignment="1">
      <alignment horizontal="center" vertical="top" wrapText="1"/>
    </xf>
    <xf numFmtId="0" fontId="20" fillId="0" borderId="0" xfId="0" applyFont="1"/>
    <xf numFmtId="0" fontId="20" fillId="0" borderId="21" xfId="0" applyFont="1" applyBorder="1" applyAlignment="1">
      <alignment horizontal="center" vertical="top" wrapText="1"/>
    </xf>
    <xf numFmtId="0" fontId="22" fillId="0" borderId="6" xfId="0" applyFont="1" applyBorder="1" applyAlignment="1">
      <alignment horizontal="center" vertical="center"/>
    </xf>
    <xf numFmtId="0" fontId="22" fillId="0" borderId="6" xfId="0" applyFont="1" applyBorder="1" applyAlignment="1">
      <alignment horizontal="center" vertical="center" wrapText="1"/>
    </xf>
    <xf numFmtId="0" fontId="23" fillId="0" borderId="6" xfId="0" applyFont="1" applyBorder="1" applyAlignment="1">
      <alignment horizontal="center" vertical="center" wrapText="1"/>
    </xf>
    <xf numFmtId="0" fontId="20" fillId="0" borderId="0" xfId="0" applyFont="1" applyAlignment="1">
      <alignment vertical="center"/>
    </xf>
    <xf numFmtId="0" fontId="24" fillId="0" borderId="6" xfId="0" applyFont="1" applyBorder="1" applyAlignment="1">
      <alignment horizontal="center" vertical="top" wrapText="1"/>
    </xf>
    <xf numFmtId="0" fontId="20" fillId="0" borderId="6" xfId="0" applyFont="1" applyBorder="1" applyAlignment="1">
      <alignment horizontal="center"/>
    </xf>
    <xf numFmtId="0" fontId="24" fillId="9" borderId="6" xfId="0" applyFont="1" applyFill="1" applyBorder="1" applyAlignment="1">
      <alignment horizontal="center" vertical="top" wrapText="1"/>
    </xf>
    <xf numFmtId="0" fontId="25" fillId="0" borderId="6" xfId="0" applyFont="1" applyBorder="1" applyAlignment="1">
      <alignment horizontal="center" vertical="top" wrapText="1"/>
    </xf>
    <xf numFmtId="0" fontId="22" fillId="0" borderId="0" xfId="0" applyFont="1" applyAlignment="1">
      <alignment horizontal="center"/>
    </xf>
    <xf numFmtId="0" fontId="17" fillId="4" borderId="11" xfId="0" applyFont="1" applyFill="1" applyBorder="1" applyAlignment="1">
      <alignment horizontal="center" vertical="center" wrapText="1"/>
    </xf>
    <xf numFmtId="0" fontId="17" fillId="0" borderId="6" xfId="0" applyFont="1" applyBorder="1" applyAlignment="1">
      <alignment horizontal="center" vertical="center" wrapText="1"/>
    </xf>
    <xf numFmtId="0" fontId="17" fillId="0" borderId="11" xfId="0" applyFont="1" applyBorder="1" applyAlignment="1">
      <alignment horizontal="center" vertical="center" wrapText="1"/>
    </xf>
    <xf numFmtId="43" fontId="15" fillId="0" borderId="6" xfId="1" applyFont="1" applyBorder="1" applyAlignment="1">
      <alignment horizontal="left" vertical="top" wrapText="1"/>
    </xf>
    <xf numFmtId="2" fontId="15" fillId="0" borderId="6" xfId="0" applyNumberFormat="1" applyFont="1" applyBorder="1" applyAlignment="1">
      <alignment horizontal="center" vertical="center" wrapText="1"/>
    </xf>
    <xf numFmtId="166" fontId="15" fillId="0" borderId="6" xfId="1" applyNumberFormat="1" applyFont="1" applyBorder="1" applyAlignment="1">
      <alignment horizontal="center" vertical="center" wrapText="1"/>
    </xf>
    <xf numFmtId="165" fontId="15" fillId="0" borderId="6" xfId="0" applyNumberFormat="1" applyFont="1" applyBorder="1" applyAlignment="1">
      <alignment horizontal="center" vertical="center" wrapText="1"/>
    </xf>
    <xf numFmtId="43" fontId="15" fillId="0" borderId="6" xfId="1" applyFont="1" applyBorder="1" applyAlignment="1">
      <alignment horizontal="left" vertical="center" wrapText="1"/>
    </xf>
    <xf numFmtId="0" fontId="15" fillId="0" borderId="6" xfId="0" applyFont="1" applyBorder="1" applyAlignment="1">
      <alignment horizontal="left" vertical="center" wrapText="1"/>
    </xf>
    <xf numFmtId="0" fontId="15" fillId="0" borderId="0" xfId="0" applyFont="1" applyAlignment="1">
      <alignment vertical="center"/>
    </xf>
    <xf numFmtId="0" fontId="15" fillId="0" borderId="6" xfId="0" applyFont="1" applyBorder="1" applyAlignment="1">
      <alignment vertical="center"/>
    </xf>
    <xf numFmtId="0" fontId="15" fillId="0" borderId="6" xfId="0" applyFont="1" applyBorder="1" applyAlignment="1">
      <alignment horizontal="center" vertical="center"/>
    </xf>
    <xf numFmtId="0" fontId="15" fillId="0" borderId="0" xfId="0" applyFont="1" applyAlignment="1">
      <alignment horizontal="center" vertical="center"/>
    </xf>
    <xf numFmtId="1" fontId="5" fillId="0" borderId="2" xfId="0" applyNumberFormat="1" applyFont="1" applyBorder="1" applyAlignment="1">
      <alignment horizontal="center" vertical="center" wrapText="1"/>
    </xf>
    <xf numFmtId="0" fontId="4" fillId="0" borderId="2" xfId="0" applyFont="1" applyBorder="1" applyAlignment="1">
      <alignment horizontal="center" vertical="center" wrapText="1"/>
    </xf>
    <xf numFmtId="2" fontId="5" fillId="0" borderId="2" xfId="0" applyNumberFormat="1" applyFont="1" applyBorder="1" applyAlignment="1">
      <alignment horizontal="center" vertical="center" wrapText="1"/>
    </xf>
    <xf numFmtId="0" fontId="17" fillId="0" borderId="0" xfId="0" applyFont="1" applyAlignment="1">
      <alignment horizontal="center" vertical="center"/>
    </xf>
    <xf numFmtId="166" fontId="15" fillId="0" borderId="6" xfId="1" applyNumberFormat="1" applyFont="1" applyFill="1" applyBorder="1" applyAlignment="1">
      <alignment horizontal="center" vertical="center" wrapText="1"/>
    </xf>
    <xf numFmtId="43" fontId="15" fillId="0" borderId="6" xfId="1" applyFont="1" applyFill="1" applyBorder="1" applyAlignment="1">
      <alignment horizontal="left" vertical="center" wrapText="1"/>
    </xf>
    <xf numFmtId="0" fontId="15" fillId="0" borderId="0" xfId="0" applyFont="1" applyAlignment="1">
      <alignment horizontal="left" vertical="center"/>
    </xf>
    <xf numFmtId="166" fontId="15" fillId="0" borderId="6" xfId="1" applyNumberFormat="1" applyFont="1" applyBorder="1" applyAlignment="1">
      <alignment horizontal="center" vertical="center"/>
    </xf>
    <xf numFmtId="0" fontId="17" fillId="3" borderId="6" xfId="0" applyFont="1" applyFill="1" applyBorder="1" applyAlignment="1">
      <alignment horizontal="center"/>
    </xf>
    <xf numFmtId="0" fontId="5" fillId="5" borderId="6" xfId="2" applyFont="1" applyFill="1" applyBorder="1" applyAlignment="1">
      <alignment horizontal="left" vertical="top" wrapText="1"/>
    </xf>
    <xf numFmtId="43" fontId="15" fillId="0" borderId="6" xfId="1" applyFont="1" applyBorder="1" applyAlignment="1">
      <alignment vertical="center"/>
    </xf>
    <xf numFmtId="43" fontId="17" fillId="0" borderId="0" xfId="1" applyFont="1"/>
    <xf numFmtId="0" fontId="17" fillId="0" borderId="0" xfId="0" applyFont="1" applyAlignment="1">
      <alignment horizontal="right"/>
    </xf>
    <xf numFmtId="43" fontId="17" fillId="0" borderId="0" xfId="1" applyFont="1" applyAlignment="1">
      <alignment horizontal="right"/>
    </xf>
    <xf numFmtId="0" fontId="2" fillId="0" borderId="6" xfId="0" applyFont="1" applyBorder="1"/>
    <xf numFmtId="0" fontId="4" fillId="0" borderId="6" xfId="0" applyFont="1" applyBorder="1" applyAlignment="1">
      <alignment horizontal="left" vertical="top" wrapText="1"/>
    </xf>
    <xf numFmtId="43" fontId="20" fillId="0" borderId="0" xfId="1" applyFont="1" applyFill="1" applyAlignment="1">
      <alignment horizontal="center" vertical="center"/>
    </xf>
    <xf numFmtId="0" fontId="22" fillId="0" borderId="18" xfId="0" applyFont="1" applyBorder="1" applyAlignment="1">
      <alignment vertical="top" wrapText="1" readingOrder="1"/>
    </xf>
    <xf numFmtId="0" fontId="22" fillId="0" borderId="25" xfId="0" applyFont="1" applyBorder="1" applyAlignment="1">
      <alignment horizontal="center" vertical="top" wrapText="1" readingOrder="1"/>
    </xf>
    <xf numFmtId="0" fontId="15" fillId="0" borderId="22" xfId="0" applyFont="1" applyBorder="1" applyAlignment="1">
      <alignment vertical="center"/>
    </xf>
    <xf numFmtId="0" fontId="15" fillId="0" borderId="23" xfId="0" applyFont="1" applyBorder="1" applyAlignment="1">
      <alignment vertical="center"/>
    </xf>
    <xf numFmtId="0" fontId="17" fillId="0" borderId="23" xfId="0" applyFont="1" applyBorder="1" applyAlignment="1">
      <alignment horizontal="center" vertical="center"/>
    </xf>
    <xf numFmtId="0" fontId="15" fillId="0" borderId="24" xfId="0" applyFont="1" applyBorder="1" applyAlignment="1">
      <alignment vertical="center"/>
    </xf>
    <xf numFmtId="43" fontId="20" fillId="0" borderId="3" xfId="1" applyFont="1" applyFill="1" applyBorder="1" applyAlignment="1">
      <alignment horizontal="center" vertical="top" wrapText="1" readingOrder="1"/>
    </xf>
    <xf numFmtId="1" fontId="5" fillId="5" borderId="0" xfId="0" applyNumberFormat="1" applyFont="1" applyFill="1" applyAlignment="1">
      <alignment horizontal="center" vertical="center" wrapText="1"/>
    </xf>
    <xf numFmtId="0" fontId="4" fillId="5" borderId="0" xfId="0" applyFont="1" applyFill="1" applyAlignment="1">
      <alignment horizontal="center" vertical="center" wrapText="1"/>
    </xf>
    <xf numFmtId="164" fontId="5" fillId="5" borderId="0" xfId="0" applyNumberFormat="1" applyFont="1" applyFill="1" applyAlignment="1">
      <alignment horizontal="center" vertical="center" wrapText="1"/>
    </xf>
    <xf numFmtId="0" fontId="15" fillId="5" borderId="0" xfId="0" applyFont="1" applyFill="1" applyAlignment="1">
      <alignment horizontal="center" vertical="center"/>
    </xf>
    <xf numFmtId="166" fontId="15" fillId="0" borderId="6" xfId="1" applyNumberFormat="1" applyFont="1" applyFill="1" applyBorder="1" applyAlignment="1">
      <alignment horizontal="center" vertical="top" wrapText="1"/>
    </xf>
    <xf numFmtId="43" fontId="15" fillId="0" borderId="6" xfId="1" applyFont="1" applyFill="1" applyBorder="1" applyAlignment="1">
      <alignment horizontal="left" vertical="top" wrapText="1"/>
    </xf>
    <xf numFmtId="43" fontId="15" fillId="0" borderId="6" xfId="1" applyFont="1" applyBorder="1" applyAlignment="1">
      <alignment horizontal="center" vertical="top" wrapText="1"/>
    </xf>
    <xf numFmtId="43" fontId="15" fillId="0" borderId="6" xfId="1" applyFont="1" applyFill="1" applyBorder="1" applyAlignment="1">
      <alignment horizontal="center" vertical="top" wrapText="1"/>
    </xf>
    <xf numFmtId="43" fontId="15" fillId="0" borderId="6" xfId="1" applyFont="1" applyBorder="1" applyAlignment="1">
      <alignment horizontal="center" vertical="center" wrapText="1"/>
    </xf>
    <xf numFmtId="0" fontId="27" fillId="0" borderId="6" xfId="0" applyFont="1" applyBorder="1"/>
    <xf numFmtId="0" fontId="28" fillId="0" borderId="0" xfId="0" applyFont="1"/>
    <xf numFmtId="0" fontId="28" fillId="0" borderId="6" xfId="0" applyFont="1" applyBorder="1"/>
    <xf numFmtId="0" fontId="28" fillId="0" borderId="6" xfId="0" applyFont="1" applyBorder="1" applyAlignment="1">
      <alignment horizontal="center"/>
    </xf>
    <xf numFmtId="0" fontId="27" fillId="0" borderId="6" xfId="0" applyFont="1" applyBorder="1" applyAlignment="1">
      <alignment horizontal="center"/>
    </xf>
    <xf numFmtId="0" fontId="28" fillId="0" borderId="0" xfId="0" applyFont="1" applyAlignment="1">
      <alignment horizontal="center"/>
    </xf>
    <xf numFmtId="0" fontId="24" fillId="0" borderId="0" xfId="0" applyFont="1" applyAlignment="1">
      <alignment horizontal="center" vertical="top" wrapText="1"/>
    </xf>
    <xf numFmtId="0" fontId="20" fillId="0" borderId="0" xfId="0" applyFont="1" applyAlignment="1">
      <alignment horizontal="center"/>
    </xf>
    <xf numFmtId="0" fontId="24" fillId="0" borderId="0" xfId="0" applyFont="1" applyAlignment="1">
      <alignment horizontal="right" vertical="top" indent="1"/>
    </xf>
    <xf numFmtId="0" fontId="17" fillId="5" borderId="0" xfId="0" applyFont="1" applyFill="1" applyAlignment="1">
      <alignment horizontal="right" vertical="center"/>
    </xf>
    <xf numFmtId="0" fontId="17" fillId="10" borderId="6" xfId="0" applyFont="1" applyFill="1" applyBorder="1" applyAlignment="1">
      <alignment horizontal="center" vertical="center" wrapText="1"/>
    </xf>
    <xf numFmtId="0" fontId="29" fillId="0" borderId="6" xfId="0" applyFont="1" applyBorder="1" applyAlignment="1">
      <alignment horizontal="center" vertical="center" wrapText="1"/>
    </xf>
    <xf numFmtId="166" fontId="20" fillId="0" borderId="3" xfId="1" applyNumberFormat="1" applyFont="1" applyFill="1" applyBorder="1" applyAlignment="1">
      <alignment horizontal="center" vertical="top" wrapText="1" readingOrder="1"/>
    </xf>
    <xf numFmtId="166" fontId="17" fillId="0" borderId="23" xfId="1" applyNumberFormat="1" applyFont="1" applyFill="1" applyBorder="1" applyAlignment="1">
      <alignment horizontal="center" vertical="center"/>
    </xf>
    <xf numFmtId="0" fontId="19" fillId="0" borderId="6" xfId="0" applyFont="1" applyBorder="1" applyAlignment="1">
      <alignment horizontal="center" vertical="center"/>
    </xf>
    <xf numFmtId="0" fontId="15" fillId="9" borderId="6" xfId="0" applyFont="1" applyFill="1" applyBorder="1" applyAlignment="1">
      <alignment horizontal="left" vertical="top" wrapText="1"/>
    </xf>
    <xf numFmtId="2" fontId="15" fillId="9" borderId="6" xfId="0" applyNumberFormat="1" applyFont="1" applyFill="1" applyBorder="1" applyAlignment="1">
      <alignment horizontal="center" vertical="center" wrapText="1"/>
    </xf>
    <xf numFmtId="166" fontId="15" fillId="9" borderId="6" xfId="1" applyNumberFormat="1" applyFont="1" applyFill="1" applyBorder="1" applyAlignment="1">
      <alignment horizontal="center" vertical="center" wrapText="1"/>
    </xf>
    <xf numFmtId="165" fontId="15" fillId="9" borderId="6" xfId="0" applyNumberFormat="1" applyFont="1" applyFill="1" applyBorder="1" applyAlignment="1">
      <alignment horizontal="center" vertical="center" wrapText="1"/>
    </xf>
    <xf numFmtId="43" fontId="15" fillId="9" borderId="6" xfId="1" applyFont="1" applyFill="1" applyBorder="1" applyAlignment="1">
      <alignment horizontal="left" vertical="center" wrapText="1"/>
    </xf>
    <xf numFmtId="0" fontId="15" fillId="9" borderId="6" xfId="0" applyFont="1" applyFill="1" applyBorder="1" applyAlignment="1">
      <alignment horizontal="left" vertical="center" wrapText="1"/>
    </xf>
    <xf numFmtId="0" fontId="15" fillId="9" borderId="6" xfId="0" applyFont="1" applyFill="1" applyBorder="1" applyAlignment="1">
      <alignment horizontal="center" vertical="center" wrapText="1"/>
    </xf>
    <xf numFmtId="43" fontId="15" fillId="0" borderId="6" xfId="1" applyFont="1" applyFill="1" applyBorder="1" applyAlignment="1">
      <alignment horizontal="center" vertical="center" wrapText="1"/>
    </xf>
    <xf numFmtId="0" fontId="16" fillId="8" borderId="6" xfId="0" applyFont="1" applyFill="1" applyBorder="1" applyAlignment="1">
      <alignment horizontal="center" vertical="center" wrapText="1"/>
    </xf>
    <xf numFmtId="0" fontId="17" fillId="3" borderId="6" xfId="0" applyFont="1" applyFill="1" applyBorder="1" applyAlignment="1">
      <alignment horizontal="center" vertical="center" wrapText="1"/>
    </xf>
    <xf numFmtId="0" fontId="17" fillId="4" borderId="3" xfId="0" applyFont="1" applyFill="1" applyBorder="1" applyAlignment="1">
      <alignment horizontal="center" vertical="center" wrapText="1"/>
    </xf>
    <xf numFmtId="0" fontId="17" fillId="4" borderId="4" xfId="0" applyFont="1" applyFill="1" applyBorder="1" applyAlignment="1">
      <alignment horizontal="center" vertical="center" wrapText="1"/>
    </xf>
    <xf numFmtId="43" fontId="15" fillId="0" borderId="3" xfId="1" applyFont="1" applyBorder="1" applyAlignment="1">
      <alignment vertical="center"/>
    </xf>
    <xf numFmtId="43" fontId="15" fillId="0" borderId="4" xfId="1" applyFont="1" applyBorder="1" applyAlignment="1">
      <alignment vertical="center"/>
    </xf>
    <xf numFmtId="0" fontId="17" fillId="3" borderId="3" xfId="0" applyFont="1" applyFill="1" applyBorder="1" applyAlignment="1">
      <alignment horizontal="center" vertical="center" wrapText="1"/>
    </xf>
    <xf numFmtId="0" fontId="17" fillId="3" borderId="4" xfId="0" applyFont="1" applyFill="1" applyBorder="1" applyAlignment="1">
      <alignment horizontal="center" vertical="center" wrapText="1"/>
    </xf>
    <xf numFmtId="0" fontId="17" fillId="3" borderId="11" xfId="0" applyFont="1" applyFill="1" applyBorder="1" applyAlignment="1">
      <alignment horizontal="center" vertical="center" wrapText="1"/>
    </xf>
    <xf numFmtId="0" fontId="17" fillId="3" borderId="10" xfId="0" applyFont="1" applyFill="1" applyBorder="1" applyAlignment="1">
      <alignment horizontal="center" vertical="center" wrapText="1"/>
    </xf>
    <xf numFmtId="0" fontId="17" fillId="3" borderId="14" xfId="0" applyFont="1" applyFill="1" applyBorder="1" applyAlignment="1">
      <alignment horizontal="center" vertical="center" wrapText="1"/>
    </xf>
    <xf numFmtId="0" fontId="16" fillId="8" borderId="1" xfId="0" applyFont="1" applyFill="1" applyBorder="1" applyAlignment="1">
      <alignment horizontal="center" vertical="center" wrapText="1"/>
    </xf>
    <xf numFmtId="0" fontId="16" fillId="8" borderId="0" xfId="0" applyFont="1" applyFill="1" applyAlignment="1">
      <alignment horizontal="center" vertical="center" wrapText="1"/>
    </xf>
    <xf numFmtId="0" fontId="16" fillId="5" borderId="0" xfId="0" applyFont="1" applyFill="1" applyAlignment="1">
      <alignment horizontal="center" vertical="center" wrapText="1"/>
    </xf>
    <xf numFmtId="0" fontId="17" fillId="3" borderId="1" xfId="0" applyFont="1" applyFill="1" applyBorder="1" applyAlignment="1">
      <alignment horizontal="center" vertical="center"/>
    </xf>
    <xf numFmtId="0" fontId="17" fillId="3" borderId="0" xfId="0" applyFont="1" applyFill="1" applyAlignment="1">
      <alignment horizontal="center" vertical="center"/>
    </xf>
    <xf numFmtId="0" fontId="17" fillId="5" borderId="0" xfId="0" applyFont="1" applyFill="1" applyAlignment="1">
      <alignment horizontal="center" vertical="center"/>
    </xf>
    <xf numFmtId="0" fontId="3" fillId="10" borderId="6"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17" fillId="10" borderId="6" xfId="0" applyFont="1" applyFill="1" applyBorder="1" applyAlignment="1">
      <alignment horizontal="center" vertical="center" wrapText="1"/>
    </xf>
    <xf numFmtId="0" fontId="17" fillId="9" borderId="6"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22" fillId="3" borderId="6" xfId="0" applyFont="1" applyFill="1" applyBorder="1" applyAlignment="1">
      <alignment horizontal="center"/>
    </xf>
    <xf numFmtId="0" fontId="17" fillId="3" borderId="12" xfId="0" applyFont="1" applyFill="1" applyBorder="1" applyAlignment="1">
      <alignment horizontal="center" vertical="center"/>
    </xf>
    <xf numFmtId="0" fontId="17" fillId="3" borderId="15" xfId="0" applyFont="1" applyFill="1" applyBorder="1" applyAlignment="1">
      <alignment horizontal="center" vertical="center"/>
    </xf>
    <xf numFmtId="0" fontId="17" fillId="3" borderId="13" xfId="0" applyFont="1" applyFill="1" applyBorder="1" applyAlignment="1">
      <alignment horizontal="center" vertical="center"/>
    </xf>
    <xf numFmtId="0" fontId="17" fillId="3" borderId="16" xfId="0" applyFont="1" applyFill="1" applyBorder="1" applyAlignment="1">
      <alignment horizontal="center" vertical="center"/>
    </xf>
    <xf numFmtId="0" fontId="22" fillId="0" borderId="19" xfId="0" applyFont="1" applyBorder="1" applyAlignment="1">
      <alignment horizontal="center" vertical="top" wrapText="1" readingOrder="1"/>
    </xf>
    <xf numFmtId="0" fontId="22" fillId="0" borderId="21" xfId="0" applyFont="1" applyBorder="1" applyAlignment="1">
      <alignment horizontal="center" vertical="top" wrapText="1" readingOrder="1"/>
    </xf>
    <xf numFmtId="0" fontId="22" fillId="0" borderId="17" xfId="0" applyFont="1" applyBorder="1" applyAlignment="1">
      <alignment horizontal="center" vertical="top" wrapText="1" readingOrder="1"/>
    </xf>
    <xf numFmtId="0" fontId="22" fillId="0" borderId="20" xfId="0" applyFont="1" applyBorder="1" applyAlignment="1">
      <alignment horizontal="center" vertical="top" wrapText="1" readingOrder="1"/>
    </xf>
    <xf numFmtId="0" fontId="22" fillId="0" borderId="18" xfId="0" applyFont="1" applyBorder="1" applyAlignment="1">
      <alignment horizontal="center" vertical="top" wrapText="1" readingOrder="1"/>
    </xf>
    <xf numFmtId="0" fontId="22" fillId="0" borderId="6" xfId="0" applyFont="1" applyBorder="1" applyAlignment="1">
      <alignment horizontal="center" vertical="top" wrapText="1" readingOrder="1"/>
    </xf>
    <xf numFmtId="0" fontId="16" fillId="2" borderId="6" xfId="0" applyFont="1" applyFill="1" applyBorder="1" applyAlignment="1">
      <alignment horizontal="center" vertical="center"/>
    </xf>
    <xf numFmtId="0" fontId="3" fillId="3" borderId="6" xfId="0" applyFont="1" applyFill="1" applyBorder="1" applyAlignment="1">
      <alignment horizontal="center" vertical="top" wrapText="1"/>
    </xf>
    <xf numFmtId="0" fontId="3" fillId="3" borderId="11"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16" fillId="2" borderId="0" xfId="0" applyFont="1" applyFill="1" applyAlignment="1">
      <alignment horizontal="center"/>
    </xf>
    <xf numFmtId="0" fontId="3" fillId="3" borderId="3" xfId="0" applyFont="1" applyFill="1" applyBorder="1" applyAlignment="1">
      <alignment horizontal="center" vertical="top" wrapText="1"/>
    </xf>
    <xf numFmtId="0" fontId="3" fillId="3" borderId="4" xfId="0" applyFont="1" applyFill="1" applyBorder="1" applyAlignment="1">
      <alignment horizontal="center" vertical="top" wrapText="1"/>
    </xf>
    <xf numFmtId="0" fontId="3" fillId="3" borderId="11" xfId="0" applyFont="1" applyFill="1" applyBorder="1" applyAlignment="1">
      <alignment horizontal="center" vertical="top" wrapText="1"/>
    </xf>
    <xf numFmtId="0" fontId="3" fillId="3" borderId="10" xfId="0" applyFont="1" applyFill="1" applyBorder="1" applyAlignment="1">
      <alignment horizontal="center" vertical="top" wrapText="1"/>
    </xf>
    <xf numFmtId="0" fontId="7" fillId="7" borderId="2" xfId="0" applyFont="1" applyFill="1" applyBorder="1" applyAlignment="1">
      <alignment horizontal="center" vertical="top" wrapText="1"/>
    </xf>
    <xf numFmtId="0" fontId="7" fillId="7" borderId="9" xfId="0" applyFont="1" applyFill="1" applyBorder="1" applyAlignment="1">
      <alignment horizontal="center" vertical="top" wrapText="1"/>
    </xf>
    <xf numFmtId="0" fontId="7" fillId="0" borderId="2" xfId="0" applyFont="1" applyBorder="1" applyAlignment="1">
      <alignment horizontal="center" vertical="top" wrapText="1"/>
    </xf>
    <xf numFmtId="0" fontId="7" fillId="0" borderId="8" xfId="0" applyFont="1" applyBorder="1" applyAlignment="1">
      <alignment horizontal="center" vertical="top" wrapText="1"/>
    </xf>
    <xf numFmtId="0" fontId="16" fillId="2" borderId="6" xfId="0" applyFont="1" applyFill="1" applyBorder="1" applyAlignment="1">
      <alignment horizontal="center"/>
    </xf>
    <xf numFmtId="0" fontId="3" fillId="3" borderId="6" xfId="0" applyFont="1" applyFill="1" applyBorder="1" applyAlignment="1">
      <alignment horizontal="center" vertical="center" wrapText="1"/>
    </xf>
    <xf numFmtId="0" fontId="1" fillId="0" borderId="0" xfId="0" applyFont="1" applyAlignment="1">
      <alignment horizontal="center"/>
    </xf>
  </cellXfs>
  <cellStyles count="3">
    <cellStyle name="Comma" xfId="1" builtinId="3"/>
    <cellStyle name="Excel Built-in Normal" xfId="2" xr:uid="{0D501C56-5993-4273-AE70-6588351B789F}"/>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1</xdr:row>
      <xdr:rowOff>0</xdr:rowOff>
    </xdr:from>
    <xdr:to>
      <xdr:col>11</xdr:col>
      <xdr:colOff>0</xdr:colOff>
      <xdr:row>3</xdr:row>
      <xdr:rowOff>24130</xdr:rowOff>
    </xdr:to>
    <xdr:sp macro="" textlink="">
      <xdr:nvSpPr>
        <xdr:cNvPr id="2" name="Shape 18">
          <a:extLst>
            <a:ext uri="{FF2B5EF4-FFF2-40B4-BE49-F238E27FC236}">
              <a16:creationId xmlns:a16="http://schemas.microsoft.com/office/drawing/2014/main" id="{C958F43A-2232-4314-BE0C-D3A9A24AA772}"/>
            </a:ext>
          </a:extLst>
        </xdr:cNvPr>
        <xdr:cNvSpPr/>
      </xdr:nvSpPr>
      <xdr:spPr>
        <a:xfrm>
          <a:off x="11803380" y="457200"/>
          <a:ext cx="0" cy="458470"/>
        </a:xfrm>
        <a:custGeom>
          <a:avLst/>
          <a:gdLst/>
          <a:ahLst/>
          <a:cxnLst/>
          <a:rect l="0" t="0" r="0" b="0"/>
          <a:pathLst>
            <a:path h="147320">
              <a:moveTo>
                <a:pt x="0" y="147218"/>
              </a:moveTo>
              <a:lnTo>
                <a:pt x="0" y="0"/>
              </a:lnTo>
              <a:lnTo>
                <a:pt x="0" y="147218"/>
              </a:lnTo>
              <a:close/>
            </a:path>
          </a:pathLst>
        </a:custGeom>
        <a:solidFill>
          <a:srgbClr val="FDF5B1"/>
        </a:solidFill>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0</xdr:colOff>
      <xdr:row>3</xdr:row>
      <xdr:rowOff>24129</xdr:rowOff>
    </xdr:to>
    <xdr:sp macro="" textlink="">
      <xdr:nvSpPr>
        <xdr:cNvPr id="2" name="Shape 18">
          <a:extLst>
            <a:ext uri="{FF2B5EF4-FFF2-40B4-BE49-F238E27FC236}">
              <a16:creationId xmlns:a16="http://schemas.microsoft.com/office/drawing/2014/main" id="{2310B7DB-BA9B-47FA-AF58-AB3FD7A06F9D}"/>
            </a:ext>
          </a:extLst>
        </xdr:cNvPr>
        <xdr:cNvSpPr/>
      </xdr:nvSpPr>
      <xdr:spPr>
        <a:xfrm>
          <a:off x="13792200" y="508000"/>
          <a:ext cx="0" cy="532130"/>
        </a:xfrm>
        <a:custGeom>
          <a:avLst/>
          <a:gdLst/>
          <a:ahLst/>
          <a:cxnLst/>
          <a:rect l="0" t="0" r="0" b="0"/>
          <a:pathLst>
            <a:path h="147320">
              <a:moveTo>
                <a:pt x="0" y="147218"/>
              </a:moveTo>
              <a:lnTo>
                <a:pt x="0" y="0"/>
              </a:lnTo>
              <a:lnTo>
                <a:pt x="0" y="147218"/>
              </a:lnTo>
              <a:close/>
            </a:path>
          </a:pathLst>
        </a:custGeom>
        <a:solidFill>
          <a:srgbClr val="FDF5B1"/>
        </a:solidFill>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0</xdr:colOff>
      <xdr:row>1</xdr:row>
      <xdr:rowOff>0</xdr:rowOff>
    </xdr:from>
    <xdr:to>
      <xdr:col>7</xdr:col>
      <xdr:colOff>0</xdr:colOff>
      <xdr:row>3</xdr:row>
      <xdr:rowOff>24129</xdr:rowOff>
    </xdr:to>
    <xdr:sp macro="" textlink="">
      <xdr:nvSpPr>
        <xdr:cNvPr id="2" name="Shape 18">
          <a:extLst>
            <a:ext uri="{FF2B5EF4-FFF2-40B4-BE49-F238E27FC236}">
              <a16:creationId xmlns:a16="http://schemas.microsoft.com/office/drawing/2014/main" id="{30558A0E-FC82-4B5B-B003-3819BB9F7135}"/>
            </a:ext>
          </a:extLst>
        </xdr:cNvPr>
        <xdr:cNvSpPr/>
      </xdr:nvSpPr>
      <xdr:spPr>
        <a:xfrm>
          <a:off x="11423650" y="254000"/>
          <a:ext cx="0" cy="532129"/>
        </a:xfrm>
        <a:custGeom>
          <a:avLst/>
          <a:gdLst/>
          <a:ahLst/>
          <a:cxnLst/>
          <a:rect l="0" t="0" r="0" b="0"/>
          <a:pathLst>
            <a:path h="147320">
              <a:moveTo>
                <a:pt x="0" y="147218"/>
              </a:moveTo>
              <a:lnTo>
                <a:pt x="0" y="0"/>
              </a:lnTo>
              <a:lnTo>
                <a:pt x="0" y="147218"/>
              </a:lnTo>
              <a:close/>
            </a:path>
          </a:pathLst>
        </a:custGeom>
        <a:solidFill>
          <a:srgbClr val="FDF5B1"/>
        </a:solidFill>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0</xdr:colOff>
      <xdr:row>3</xdr:row>
      <xdr:rowOff>24129</xdr:rowOff>
    </xdr:to>
    <xdr:sp macro="" textlink="">
      <xdr:nvSpPr>
        <xdr:cNvPr id="2" name="Shape 18">
          <a:extLst>
            <a:ext uri="{FF2B5EF4-FFF2-40B4-BE49-F238E27FC236}">
              <a16:creationId xmlns:a16="http://schemas.microsoft.com/office/drawing/2014/main" id="{3BAF743B-D420-47CD-A5F9-CAFB69CCC73B}"/>
            </a:ext>
          </a:extLst>
        </xdr:cNvPr>
        <xdr:cNvSpPr/>
      </xdr:nvSpPr>
      <xdr:spPr>
        <a:xfrm>
          <a:off x="11423650" y="254000"/>
          <a:ext cx="0" cy="532129"/>
        </a:xfrm>
        <a:custGeom>
          <a:avLst/>
          <a:gdLst/>
          <a:ahLst/>
          <a:cxnLst/>
          <a:rect l="0" t="0" r="0" b="0"/>
          <a:pathLst>
            <a:path h="147320">
              <a:moveTo>
                <a:pt x="0" y="147218"/>
              </a:moveTo>
              <a:lnTo>
                <a:pt x="0" y="0"/>
              </a:lnTo>
              <a:lnTo>
                <a:pt x="0" y="147218"/>
              </a:lnTo>
              <a:close/>
            </a:path>
          </a:pathLst>
        </a:custGeom>
        <a:solidFill>
          <a:srgbClr val="FDF5B1"/>
        </a:solidFill>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0</xdr:colOff>
      <xdr:row>1</xdr:row>
      <xdr:rowOff>0</xdr:rowOff>
    </xdr:from>
    <xdr:to>
      <xdr:col>13</xdr:col>
      <xdr:colOff>0</xdr:colOff>
      <xdr:row>2</xdr:row>
      <xdr:rowOff>199390</xdr:rowOff>
    </xdr:to>
    <xdr:sp macro="" textlink="">
      <xdr:nvSpPr>
        <xdr:cNvPr id="2" name="Shape 18">
          <a:extLst>
            <a:ext uri="{FF2B5EF4-FFF2-40B4-BE49-F238E27FC236}">
              <a16:creationId xmlns:a16="http://schemas.microsoft.com/office/drawing/2014/main" id="{74C858F1-D356-4BB4-8E2D-C88C5CD8C486}"/>
            </a:ext>
          </a:extLst>
        </xdr:cNvPr>
        <xdr:cNvSpPr/>
      </xdr:nvSpPr>
      <xdr:spPr>
        <a:xfrm>
          <a:off x="12923520" y="1617880"/>
          <a:ext cx="0" cy="142240"/>
        </a:xfrm>
        <a:custGeom>
          <a:avLst/>
          <a:gdLst/>
          <a:ahLst/>
          <a:cxnLst/>
          <a:rect l="0" t="0" r="0" b="0"/>
          <a:pathLst>
            <a:path h="147320">
              <a:moveTo>
                <a:pt x="0" y="147218"/>
              </a:moveTo>
              <a:lnTo>
                <a:pt x="0" y="0"/>
              </a:lnTo>
              <a:lnTo>
                <a:pt x="0" y="147218"/>
              </a:lnTo>
              <a:close/>
            </a:path>
          </a:pathLst>
        </a:custGeom>
        <a:solidFill>
          <a:srgbClr val="FDF5B1"/>
        </a:solidFill>
      </xdr:spPr>
    </xdr:sp>
    <xdr:clientData/>
  </xdr:twoCellAnchor>
  <xdr:twoCellAnchor editAs="oneCell">
    <xdr:from>
      <xdr:col>10</xdr:col>
      <xdr:colOff>0</xdr:colOff>
      <xdr:row>2</xdr:row>
      <xdr:rowOff>0</xdr:rowOff>
    </xdr:from>
    <xdr:to>
      <xdr:col>10</xdr:col>
      <xdr:colOff>0</xdr:colOff>
      <xdr:row>6</xdr:row>
      <xdr:rowOff>138430</xdr:rowOff>
    </xdr:to>
    <xdr:sp macro="" textlink="">
      <xdr:nvSpPr>
        <xdr:cNvPr id="3" name="Shape 18">
          <a:extLst>
            <a:ext uri="{FF2B5EF4-FFF2-40B4-BE49-F238E27FC236}">
              <a16:creationId xmlns:a16="http://schemas.microsoft.com/office/drawing/2014/main" id="{9DD5225D-7E2B-48E3-A133-2B00AC802DB0}"/>
            </a:ext>
          </a:extLst>
        </xdr:cNvPr>
        <xdr:cNvSpPr/>
      </xdr:nvSpPr>
      <xdr:spPr>
        <a:xfrm>
          <a:off x="6957060" y="251460"/>
          <a:ext cx="0" cy="1473200"/>
        </a:xfrm>
        <a:custGeom>
          <a:avLst/>
          <a:gdLst/>
          <a:ahLst/>
          <a:cxnLst/>
          <a:rect l="0" t="0" r="0" b="0"/>
          <a:pathLst>
            <a:path h="147320">
              <a:moveTo>
                <a:pt x="0" y="147218"/>
              </a:moveTo>
              <a:lnTo>
                <a:pt x="0" y="0"/>
              </a:lnTo>
              <a:lnTo>
                <a:pt x="0" y="147218"/>
              </a:lnTo>
              <a:close/>
            </a:path>
          </a:pathLst>
        </a:custGeom>
        <a:solidFill>
          <a:srgbClr val="FDF5B1"/>
        </a:solidFill>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0</xdr:colOff>
      <xdr:row>4</xdr:row>
      <xdr:rowOff>0</xdr:rowOff>
    </xdr:from>
    <xdr:to>
      <xdr:col>17</xdr:col>
      <xdr:colOff>571200</xdr:colOff>
      <xdr:row>10</xdr:row>
      <xdr:rowOff>173130</xdr:rowOff>
    </xdr:to>
    <xdr:pic>
      <xdr:nvPicPr>
        <xdr:cNvPr id="2" name="Picture 1">
          <a:extLst>
            <a:ext uri="{FF2B5EF4-FFF2-40B4-BE49-F238E27FC236}">
              <a16:creationId xmlns:a16="http://schemas.microsoft.com/office/drawing/2014/main" id="{EAF24EF3-1CB4-4803-82B8-31D110FEE7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61450" y="876300"/>
          <a:ext cx="2400000" cy="1811430"/>
        </a:xfrm>
        <a:prstGeom prst="rect">
          <a:avLst/>
        </a:prstGeom>
      </xdr:spPr>
    </xdr:pic>
    <xdr:clientData/>
  </xdr:twoCellAnchor>
  <xdr:twoCellAnchor editAs="oneCell">
    <xdr:from>
      <xdr:col>14</xdr:col>
      <xdr:colOff>60960</xdr:colOff>
      <xdr:row>13</xdr:row>
      <xdr:rowOff>53340</xdr:rowOff>
    </xdr:from>
    <xdr:to>
      <xdr:col>17</xdr:col>
      <xdr:colOff>599440</xdr:colOff>
      <xdr:row>23</xdr:row>
      <xdr:rowOff>0</xdr:rowOff>
    </xdr:to>
    <xdr:pic>
      <xdr:nvPicPr>
        <xdr:cNvPr id="3" name="Picture 2">
          <a:extLst>
            <a:ext uri="{FF2B5EF4-FFF2-40B4-BE49-F238E27FC236}">
              <a16:creationId xmlns:a16="http://schemas.microsoft.com/office/drawing/2014/main" id="{5438E34F-91C2-4D58-9BDC-E660D63C247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122410" y="2586990"/>
          <a:ext cx="2367280" cy="1788160"/>
        </a:xfrm>
        <a:prstGeom prst="rect">
          <a:avLst/>
        </a:prstGeom>
      </xdr:spPr>
    </xdr:pic>
    <xdr:clientData/>
  </xdr:twoCellAnchor>
  <xdr:twoCellAnchor editAs="oneCell">
    <xdr:from>
      <xdr:col>14</xdr:col>
      <xdr:colOff>68580</xdr:colOff>
      <xdr:row>23</xdr:row>
      <xdr:rowOff>15240</xdr:rowOff>
    </xdr:from>
    <xdr:to>
      <xdr:col>18</xdr:col>
      <xdr:colOff>17780</xdr:colOff>
      <xdr:row>32</xdr:row>
      <xdr:rowOff>160020</xdr:rowOff>
    </xdr:to>
    <xdr:pic>
      <xdr:nvPicPr>
        <xdr:cNvPr id="4" name="Picture 3">
          <a:extLst>
            <a:ext uri="{FF2B5EF4-FFF2-40B4-BE49-F238E27FC236}">
              <a16:creationId xmlns:a16="http://schemas.microsoft.com/office/drawing/2014/main" id="{C9D96496-0191-4B34-BA7B-F2C45D01190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130030" y="4390390"/>
          <a:ext cx="2387600" cy="1802130"/>
        </a:xfrm>
        <a:prstGeom prst="rect">
          <a:avLst/>
        </a:prstGeom>
      </xdr:spPr>
    </xdr:pic>
    <xdr:clientData/>
  </xdr:twoCellAnchor>
  <xdr:twoCellAnchor editAs="oneCell">
    <xdr:from>
      <xdr:col>8</xdr:col>
      <xdr:colOff>579120</xdr:colOff>
      <xdr:row>24</xdr:row>
      <xdr:rowOff>140970</xdr:rowOff>
    </xdr:from>
    <xdr:to>
      <xdr:col>13</xdr:col>
      <xdr:colOff>137160</xdr:colOff>
      <xdr:row>35</xdr:row>
      <xdr:rowOff>83820</xdr:rowOff>
    </xdr:to>
    <xdr:pic>
      <xdr:nvPicPr>
        <xdr:cNvPr id="5" name="Picture 4">
          <a:extLst>
            <a:ext uri="{FF2B5EF4-FFF2-40B4-BE49-F238E27FC236}">
              <a16:creationId xmlns:a16="http://schemas.microsoft.com/office/drawing/2014/main" id="{06F6FEF6-8F64-465B-9450-67DE86E2D2B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982970" y="4700270"/>
          <a:ext cx="2606040" cy="1968500"/>
        </a:xfrm>
        <a:prstGeom prst="rect">
          <a:avLst/>
        </a:prstGeom>
      </xdr:spPr>
    </xdr:pic>
    <xdr:clientData/>
  </xdr:twoCellAnchor>
  <xdr:twoCellAnchor editAs="oneCell">
    <xdr:from>
      <xdr:col>7</xdr:col>
      <xdr:colOff>304800</xdr:colOff>
      <xdr:row>0</xdr:row>
      <xdr:rowOff>0</xdr:rowOff>
    </xdr:from>
    <xdr:to>
      <xdr:col>12</xdr:col>
      <xdr:colOff>203200</xdr:colOff>
      <xdr:row>8</xdr:row>
      <xdr:rowOff>168714</xdr:rowOff>
    </xdr:to>
    <xdr:pic>
      <xdr:nvPicPr>
        <xdr:cNvPr id="6" name="Picture 5">
          <a:extLst>
            <a:ext uri="{FF2B5EF4-FFF2-40B4-BE49-F238E27FC236}">
              <a16:creationId xmlns:a16="http://schemas.microsoft.com/office/drawing/2014/main" id="{34FE34A5-9DA1-4073-A45A-8CF46DD0FDE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099050" y="0"/>
          <a:ext cx="2946400" cy="2226114"/>
        </a:xfrm>
        <a:prstGeom prst="rect">
          <a:avLst/>
        </a:prstGeom>
      </xdr:spPr>
    </xdr:pic>
    <xdr:clientData/>
  </xdr:twoCellAnchor>
  <xdr:twoCellAnchor editAs="oneCell">
    <xdr:from>
      <xdr:col>8</xdr:col>
      <xdr:colOff>259080</xdr:colOff>
      <xdr:row>11</xdr:row>
      <xdr:rowOff>91440</xdr:rowOff>
    </xdr:from>
    <xdr:to>
      <xdr:col>12</xdr:col>
      <xdr:colOff>411480</xdr:colOff>
      <xdr:row>22</xdr:row>
      <xdr:rowOff>22860</xdr:rowOff>
    </xdr:to>
    <xdr:pic>
      <xdr:nvPicPr>
        <xdr:cNvPr id="7" name="Picture 6">
          <a:extLst>
            <a:ext uri="{FF2B5EF4-FFF2-40B4-BE49-F238E27FC236}">
              <a16:creationId xmlns:a16="http://schemas.microsoft.com/office/drawing/2014/main" id="{B4E0FB81-72FA-4BC4-8DEE-DEF54CE087E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662930" y="2256790"/>
          <a:ext cx="2590800" cy="195707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9</xdr:col>
      <xdr:colOff>0</xdr:colOff>
      <xdr:row>4</xdr:row>
      <xdr:rowOff>208280</xdr:rowOff>
    </xdr:to>
    <xdr:sp macro="" textlink="">
      <xdr:nvSpPr>
        <xdr:cNvPr id="2" name="Shape 18">
          <a:extLst>
            <a:ext uri="{FF2B5EF4-FFF2-40B4-BE49-F238E27FC236}">
              <a16:creationId xmlns:a16="http://schemas.microsoft.com/office/drawing/2014/main" id="{1E29FD5B-F999-46C4-A907-1438196B511A}"/>
            </a:ext>
          </a:extLst>
        </xdr:cNvPr>
        <xdr:cNvSpPr/>
      </xdr:nvSpPr>
      <xdr:spPr>
        <a:xfrm>
          <a:off x="13319760" y="2448460"/>
          <a:ext cx="0" cy="147320"/>
        </a:xfrm>
        <a:custGeom>
          <a:avLst/>
          <a:gdLst/>
          <a:ahLst/>
          <a:cxnLst/>
          <a:rect l="0" t="0" r="0" b="0"/>
          <a:pathLst>
            <a:path h="147320">
              <a:moveTo>
                <a:pt x="0" y="147218"/>
              </a:moveTo>
              <a:lnTo>
                <a:pt x="0" y="0"/>
              </a:lnTo>
              <a:lnTo>
                <a:pt x="0" y="147218"/>
              </a:lnTo>
              <a:close/>
            </a:path>
          </a:pathLst>
        </a:custGeom>
        <a:solidFill>
          <a:srgbClr val="FDF5B1"/>
        </a:solidFill>
      </xdr:spPr>
    </xdr:sp>
    <xdr:clientData/>
  </xdr:twoCellAnchor>
  <xdr:twoCellAnchor editAs="oneCell">
    <xdr:from>
      <xdr:col>9</xdr:col>
      <xdr:colOff>0</xdr:colOff>
      <xdr:row>15</xdr:row>
      <xdr:rowOff>162460</xdr:rowOff>
    </xdr:from>
    <xdr:to>
      <xdr:col>9</xdr:col>
      <xdr:colOff>0</xdr:colOff>
      <xdr:row>19</xdr:row>
      <xdr:rowOff>58320</xdr:rowOff>
    </xdr:to>
    <xdr:sp macro="" textlink="">
      <xdr:nvSpPr>
        <xdr:cNvPr id="4" name="Shape 18">
          <a:extLst>
            <a:ext uri="{FF2B5EF4-FFF2-40B4-BE49-F238E27FC236}">
              <a16:creationId xmlns:a16="http://schemas.microsoft.com/office/drawing/2014/main" id="{3EA1923A-9FC4-47E2-88D1-CF4524B3FCE8}"/>
            </a:ext>
          </a:extLst>
        </xdr:cNvPr>
        <xdr:cNvSpPr/>
      </xdr:nvSpPr>
      <xdr:spPr>
        <a:xfrm>
          <a:off x="13319760" y="2448460"/>
          <a:ext cx="0" cy="147320"/>
        </a:xfrm>
        <a:custGeom>
          <a:avLst/>
          <a:gdLst/>
          <a:ahLst/>
          <a:cxnLst/>
          <a:rect l="0" t="0" r="0" b="0"/>
          <a:pathLst>
            <a:path h="147320">
              <a:moveTo>
                <a:pt x="0" y="147218"/>
              </a:moveTo>
              <a:lnTo>
                <a:pt x="0" y="0"/>
              </a:lnTo>
              <a:lnTo>
                <a:pt x="0" y="147218"/>
              </a:lnTo>
              <a:close/>
            </a:path>
          </a:pathLst>
        </a:custGeom>
        <a:solidFill>
          <a:srgbClr val="FDF5B1"/>
        </a:solidFill>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0</xdr:colOff>
      <xdr:row>10</xdr:row>
      <xdr:rowOff>162460</xdr:rowOff>
    </xdr:from>
    <xdr:to>
      <xdr:col>9</xdr:col>
      <xdr:colOff>0</xdr:colOff>
      <xdr:row>11</xdr:row>
      <xdr:rowOff>126900</xdr:rowOff>
    </xdr:to>
    <xdr:sp macro="" textlink="">
      <xdr:nvSpPr>
        <xdr:cNvPr id="2" name="Shape 18">
          <a:extLst>
            <a:ext uri="{FF2B5EF4-FFF2-40B4-BE49-F238E27FC236}">
              <a16:creationId xmlns:a16="http://schemas.microsoft.com/office/drawing/2014/main" id="{4B031682-61D0-452A-8F40-9192C2BD63AF}"/>
            </a:ext>
          </a:extLst>
        </xdr:cNvPr>
        <xdr:cNvSpPr/>
      </xdr:nvSpPr>
      <xdr:spPr>
        <a:xfrm>
          <a:off x="13319760" y="893980"/>
          <a:ext cx="0" cy="147320"/>
        </a:xfrm>
        <a:custGeom>
          <a:avLst/>
          <a:gdLst/>
          <a:ahLst/>
          <a:cxnLst/>
          <a:rect l="0" t="0" r="0" b="0"/>
          <a:pathLst>
            <a:path h="147320">
              <a:moveTo>
                <a:pt x="0" y="147218"/>
              </a:moveTo>
              <a:lnTo>
                <a:pt x="0" y="0"/>
              </a:lnTo>
              <a:lnTo>
                <a:pt x="0" y="147218"/>
              </a:lnTo>
              <a:close/>
            </a:path>
          </a:pathLst>
        </a:custGeom>
        <a:solidFill>
          <a:srgbClr val="FDF5B1"/>
        </a:solidFill>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B9C85-1E9F-4567-BFE4-9D3385839243}">
  <sheetPr>
    <tabColor theme="8" tint="0.39997558519241921"/>
  </sheetPr>
  <dimension ref="A1:L32"/>
  <sheetViews>
    <sheetView tabSelected="1" zoomScale="70" zoomScaleNormal="70" workbookViewId="0">
      <selection activeCell="O5" sqref="O5"/>
    </sheetView>
  </sheetViews>
  <sheetFormatPr defaultColWidth="8.90625" defaultRowHeight="20" x14ac:dyDescent="0.85"/>
  <cols>
    <col min="1" max="1" width="6" style="47" bestFit="1" customWidth="1"/>
    <col min="2" max="2" width="99.81640625" style="47" customWidth="1"/>
    <col min="3" max="3" width="14" style="50" customWidth="1"/>
    <col min="4" max="4" width="11" style="50" customWidth="1"/>
    <col min="5" max="5" width="24.90625" style="47" hidden="1" customWidth="1"/>
    <col min="6" max="6" width="13.54296875" style="47" hidden="1" customWidth="1"/>
    <col min="7" max="7" width="7.54296875" style="47" customWidth="1"/>
    <col min="8" max="8" width="10.453125" style="47" customWidth="1"/>
    <col min="9" max="9" width="10.90625" style="47" bestFit="1" customWidth="1"/>
    <col min="10" max="10" width="11.6328125" style="47" customWidth="1"/>
    <col min="11" max="11" width="15" style="47" bestFit="1" customWidth="1"/>
    <col min="12" max="12" width="17.36328125" style="47" customWidth="1"/>
    <col min="13" max="16384" width="8.90625" style="47"/>
  </cols>
  <sheetData>
    <row r="1" spans="1:12" s="72" customFormat="1" ht="40.25" customHeight="1" x14ac:dyDescent="0.35">
      <c r="A1" s="171" t="s">
        <v>0</v>
      </c>
      <c r="B1" s="171"/>
      <c r="C1" s="171"/>
      <c r="D1" s="171"/>
      <c r="E1" s="171"/>
      <c r="F1" s="171"/>
      <c r="G1" s="171"/>
      <c r="H1" s="171"/>
      <c r="I1" s="171"/>
      <c r="J1" s="171"/>
      <c r="K1" s="171"/>
      <c r="L1" s="171"/>
    </row>
    <row r="2" spans="1:12" s="72" customFormat="1" x14ac:dyDescent="0.35">
      <c r="A2" s="172" t="s">
        <v>573</v>
      </c>
      <c r="B2" s="172"/>
      <c r="C2" s="172"/>
      <c r="D2" s="172"/>
      <c r="E2" s="172"/>
      <c r="F2" s="172"/>
      <c r="G2" s="172"/>
      <c r="H2" s="172"/>
      <c r="I2" s="172"/>
      <c r="J2" s="172"/>
      <c r="K2" s="172"/>
      <c r="L2" s="172"/>
    </row>
    <row r="3" spans="1:12" s="72" customFormat="1" x14ac:dyDescent="0.35">
      <c r="A3" s="63" t="s">
        <v>572</v>
      </c>
      <c r="B3" s="63" t="s">
        <v>594</v>
      </c>
      <c r="C3" s="63" t="s">
        <v>762</v>
      </c>
      <c r="D3" s="63" t="s">
        <v>761</v>
      </c>
      <c r="E3" s="63" t="s">
        <v>593</v>
      </c>
      <c r="F3" s="63" t="s">
        <v>599</v>
      </c>
      <c r="G3" s="63" t="s">
        <v>602</v>
      </c>
      <c r="H3" s="63" t="s">
        <v>600</v>
      </c>
      <c r="I3" s="173" t="s">
        <v>601</v>
      </c>
      <c r="J3" s="174"/>
      <c r="K3" s="63" t="s">
        <v>574</v>
      </c>
      <c r="L3" s="63" t="s">
        <v>22</v>
      </c>
    </row>
    <row r="4" spans="1:12" s="72" customFormat="1" x14ac:dyDescent="0.35">
      <c r="A4" s="63"/>
      <c r="B4" s="63"/>
      <c r="C4" s="63"/>
      <c r="D4" s="63" t="s">
        <v>764</v>
      </c>
      <c r="E4" s="63"/>
      <c r="F4" s="63"/>
      <c r="G4" s="63"/>
      <c r="H4" s="63"/>
      <c r="I4" s="63" t="s">
        <v>759</v>
      </c>
      <c r="J4" s="63" t="s">
        <v>760</v>
      </c>
      <c r="K4" s="63"/>
      <c r="L4" s="102"/>
    </row>
    <row r="5" spans="1:12" s="72" customFormat="1" ht="378" customHeight="1" x14ac:dyDescent="0.35">
      <c r="A5" s="103" t="s">
        <v>465</v>
      </c>
      <c r="B5" s="64" t="s">
        <v>770</v>
      </c>
      <c r="C5" s="103"/>
      <c r="D5" s="103"/>
      <c r="E5" s="103"/>
      <c r="F5" s="103"/>
      <c r="G5" s="103"/>
      <c r="H5" s="103"/>
      <c r="I5" s="103"/>
      <c r="J5" s="103"/>
      <c r="K5" s="103"/>
      <c r="L5" s="104"/>
    </row>
    <row r="6" spans="1:12" s="72" customFormat="1" ht="17" customHeight="1" x14ac:dyDescent="0.35">
      <c r="A6" s="64">
        <v>1</v>
      </c>
      <c r="B6" s="64" t="s">
        <v>786</v>
      </c>
      <c r="C6" s="48" t="s">
        <v>763</v>
      </c>
      <c r="D6" s="48">
        <v>900</v>
      </c>
      <c r="E6" s="48" t="s">
        <v>581</v>
      </c>
      <c r="F6" s="78">
        <v>15.1</v>
      </c>
      <c r="G6" s="78" t="s">
        <v>575</v>
      </c>
      <c r="H6" s="90">
        <f>Junction!P118</f>
        <v>83</v>
      </c>
      <c r="I6" s="145"/>
      <c r="J6" s="145"/>
      <c r="K6" s="105"/>
      <c r="L6" s="74"/>
    </row>
    <row r="7" spans="1:12" s="72" customFormat="1" ht="17" customHeight="1" x14ac:dyDescent="0.35">
      <c r="A7" s="64">
        <v>2</v>
      </c>
      <c r="B7" s="64" t="s">
        <v>787</v>
      </c>
      <c r="C7" s="48" t="s">
        <v>763</v>
      </c>
      <c r="D7" s="48">
        <v>900</v>
      </c>
      <c r="E7" s="48" t="s">
        <v>581</v>
      </c>
      <c r="F7" s="48">
        <v>15.12</v>
      </c>
      <c r="G7" s="78" t="s">
        <v>575</v>
      </c>
      <c r="H7" s="90">
        <f>Junction!Q118</f>
        <v>14</v>
      </c>
      <c r="I7" s="145"/>
      <c r="J7" s="145"/>
      <c r="K7" s="105"/>
      <c r="L7" s="74"/>
    </row>
    <row r="8" spans="1:12" s="72" customFormat="1" ht="17" customHeight="1" x14ac:dyDescent="0.35">
      <c r="A8" s="64">
        <v>6</v>
      </c>
      <c r="B8" s="64" t="s">
        <v>792</v>
      </c>
      <c r="C8" s="48" t="s">
        <v>763</v>
      </c>
      <c r="D8" s="48">
        <v>900</v>
      </c>
      <c r="E8" s="48" t="s">
        <v>581</v>
      </c>
      <c r="F8" s="48">
        <v>15.33</v>
      </c>
      <c r="G8" s="78" t="s">
        <v>575</v>
      </c>
      <c r="H8" s="90">
        <f>Junction!U118</f>
        <v>134</v>
      </c>
      <c r="I8" s="145"/>
      <c r="J8" s="145"/>
      <c r="K8" s="105"/>
      <c r="L8" s="74"/>
    </row>
    <row r="9" spans="1:12" s="72" customFormat="1" ht="17" customHeight="1" x14ac:dyDescent="0.35">
      <c r="A9" s="64">
        <v>7</v>
      </c>
      <c r="B9" s="64" t="s">
        <v>798</v>
      </c>
      <c r="C9" s="48" t="s">
        <v>765</v>
      </c>
      <c r="D9" s="48" t="s">
        <v>766</v>
      </c>
      <c r="E9" s="48" t="s">
        <v>581</v>
      </c>
      <c r="F9" s="78">
        <v>15.8</v>
      </c>
      <c r="G9" s="78" t="s">
        <v>575</v>
      </c>
      <c r="H9" s="90">
        <f>Junction!V118</f>
        <v>30</v>
      </c>
      <c r="I9" s="145"/>
      <c r="J9" s="145"/>
      <c r="K9" s="105"/>
      <c r="L9" s="74"/>
    </row>
    <row r="10" spans="1:12" s="72" customFormat="1" ht="17" customHeight="1" x14ac:dyDescent="0.35">
      <c r="A10" s="64">
        <v>8</v>
      </c>
      <c r="B10" s="64" t="s">
        <v>799</v>
      </c>
      <c r="C10" s="48" t="s">
        <v>765</v>
      </c>
      <c r="D10" s="48" t="s">
        <v>766</v>
      </c>
      <c r="E10" s="48" t="s">
        <v>581</v>
      </c>
      <c r="F10" s="48" t="s">
        <v>584</v>
      </c>
      <c r="G10" s="78" t="s">
        <v>575</v>
      </c>
      <c r="H10" s="90">
        <f>Junction!W118+'Median Opening'!D41</f>
        <v>74</v>
      </c>
      <c r="I10" s="145"/>
      <c r="J10" s="145"/>
      <c r="K10" s="105"/>
      <c r="L10" s="74"/>
    </row>
    <row r="11" spans="1:12" s="72" customFormat="1" ht="17" customHeight="1" x14ac:dyDescent="0.35">
      <c r="A11" s="64">
        <v>9</v>
      </c>
      <c r="B11" s="64" t="s">
        <v>791</v>
      </c>
      <c r="C11" s="48" t="s">
        <v>763</v>
      </c>
      <c r="D11" s="48">
        <v>900</v>
      </c>
      <c r="E11" s="48" t="s">
        <v>581</v>
      </c>
      <c r="F11" s="78">
        <v>15.32</v>
      </c>
      <c r="G11" s="78" t="s">
        <v>575</v>
      </c>
      <c r="H11" s="90">
        <f>'Median Opening'!C41</f>
        <v>42</v>
      </c>
      <c r="I11" s="145"/>
      <c r="J11" s="145"/>
      <c r="K11" s="105"/>
      <c r="L11" s="74"/>
    </row>
    <row r="12" spans="1:12" s="72" customFormat="1" ht="17" customHeight="1" x14ac:dyDescent="0.35">
      <c r="A12" s="64">
        <v>10</v>
      </c>
      <c r="B12" s="64" t="s">
        <v>793</v>
      </c>
      <c r="C12" s="48" t="s">
        <v>767</v>
      </c>
      <c r="D12" s="48">
        <v>600</v>
      </c>
      <c r="E12" s="48" t="s">
        <v>588</v>
      </c>
      <c r="F12" s="78">
        <v>14.5</v>
      </c>
      <c r="G12" s="78" t="s">
        <v>575</v>
      </c>
      <c r="H12" s="90">
        <f>Junction!X118+'Median Opening'!E41</f>
        <v>122</v>
      </c>
      <c r="I12" s="145"/>
      <c r="J12" s="145"/>
      <c r="K12" s="105"/>
      <c r="L12" s="74"/>
    </row>
    <row r="13" spans="1:12" s="72" customFormat="1" ht="17" customHeight="1" x14ac:dyDescent="0.35">
      <c r="A13" s="64">
        <v>11</v>
      </c>
      <c r="B13" s="64" t="s">
        <v>795</v>
      </c>
      <c r="C13" s="48" t="s">
        <v>767</v>
      </c>
      <c r="D13" s="48">
        <v>900</v>
      </c>
      <c r="E13" s="48" t="s">
        <v>590</v>
      </c>
      <c r="F13" s="48">
        <v>14.25</v>
      </c>
      <c r="G13" s="78" t="s">
        <v>575</v>
      </c>
      <c r="H13" s="90">
        <f>Junction!Y118</f>
        <v>48</v>
      </c>
      <c r="I13" s="145"/>
      <c r="J13" s="145"/>
      <c r="K13" s="105"/>
      <c r="L13" s="74"/>
    </row>
    <row r="14" spans="1:12" s="72" customFormat="1" ht="17" customHeight="1" x14ac:dyDescent="0.35">
      <c r="A14" s="64">
        <v>12</v>
      </c>
      <c r="B14" s="64" t="s">
        <v>790</v>
      </c>
      <c r="C14" s="48" t="s">
        <v>763</v>
      </c>
      <c r="D14" s="48">
        <v>900</v>
      </c>
      <c r="E14" s="48" t="s">
        <v>581</v>
      </c>
      <c r="F14" s="48">
        <v>15.22</v>
      </c>
      <c r="G14" s="78" t="s">
        <v>575</v>
      </c>
      <c r="H14" s="90">
        <f>Junction!Z118</f>
        <v>46</v>
      </c>
      <c r="I14" s="145"/>
      <c r="J14" s="145"/>
      <c r="K14" s="105"/>
      <c r="L14" s="74"/>
    </row>
    <row r="15" spans="1:12" s="72" customFormat="1" ht="17" customHeight="1" x14ac:dyDescent="0.35">
      <c r="A15" s="64">
        <v>13</v>
      </c>
      <c r="B15" s="64" t="s">
        <v>794</v>
      </c>
      <c r="C15" s="48" t="s">
        <v>768</v>
      </c>
      <c r="D15" s="48">
        <v>900</v>
      </c>
      <c r="E15" s="48" t="s">
        <v>597</v>
      </c>
      <c r="F15" s="48">
        <v>14.01</v>
      </c>
      <c r="G15" s="78" t="s">
        <v>575</v>
      </c>
      <c r="H15" s="90">
        <f>Junction!AA118</f>
        <v>120</v>
      </c>
      <c r="I15" s="145"/>
      <c r="J15" s="145"/>
      <c r="K15" s="105"/>
      <c r="L15" s="74"/>
    </row>
    <row r="16" spans="1:12" s="72" customFormat="1" ht="17" customHeight="1" x14ac:dyDescent="0.35">
      <c r="A16" s="64">
        <v>14</v>
      </c>
      <c r="B16" s="64" t="s">
        <v>789</v>
      </c>
      <c r="C16" s="48" t="s">
        <v>769</v>
      </c>
      <c r="D16" s="48">
        <v>900</v>
      </c>
      <c r="E16" s="48" t="s">
        <v>581</v>
      </c>
      <c r="F16" s="48">
        <v>15.49</v>
      </c>
      <c r="G16" s="78" t="s">
        <v>575</v>
      </c>
      <c r="H16" s="90">
        <f>Junction!AB118</f>
        <v>161</v>
      </c>
      <c r="I16" s="145"/>
      <c r="J16" s="145"/>
      <c r="K16" s="105"/>
      <c r="L16" s="74"/>
    </row>
    <row r="17" spans="1:12" s="72" customFormat="1" ht="17" customHeight="1" x14ac:dyDescent="0.35">
      <c r="A17" s="64">
        <v>15</v>
      </c>
      <c r="B17" s="64" t="s">
        <v>797</v>
      </c>
      <c r="C17" s="48" t="s">
        <v>767</v>
      </c>
      <c r="D17" s="48">
        <v>900</v>
      </c>
      <c r="E17" s="48" t="s">
        <v>595</v>
      </c>
      <c r="F17" s="48">
        <v>14.35</v>
      </c>
      <c r="G17" s="78" t="s">
        <v>575</v>
      </c>
      <c r="H17" s="90">
        <f>Junction!AC118</f>
        <v>46</v>
      </c>
      <c r="I17" s="145"/>
      <c r="J17" s="145"/>
      <c r="K17" s="105"/>
      <c r="L17" s="74"/>
    </row>
    <row r="18" spans="1:12" s="72" customFormat="1" ht="17" customHeight="1" x14ac:dyDescent="0.35">
      <c r="A18" s="64">
        <v>16</v>
      </c>
      <c r="B18" s="64" t="s">
        <v>796</v>
      </c>
      <c r="C18" s="48" t="s">
        <v>767</v>
      </c>
      <c r="D18" s="48">
        <v>900</v>
      </c>
      <c r="E18" s="48" t="s">
        <v>595</v>
      </c>
      <c r="F18" s="48"/>
      <c r="G18" s="78" t="s">
        <v>575</v>
      </c>
      <c r="H18" s="90">
        <f>Junction!AD118</f>
        <v>20</v>
      </c>
      <c r="I18" s="145"/>
      <c r="J18" s="145"/>
      <c r="K18" s="105"/>
      <c r="L18" s="74"/>
    </row>
    <row r="19" spans="1:12" s="72" customFormat="1" ht="17" customHeight="1" x14ac:dyDescent="0.35">
      <c r="A19" s="64">
        <v>17</v>
      </c>
      <c r="B19" s="64" t="s">
        <v>788</v>
      </c>
      <c r="C19" s="48" t="s">
        <v>769</v>
      </c>
      <c r="D19" s="48">
        <v>900</v>
      </c>
      <c r="E19" s="48" t="s">
        <v>597</v>
      </c>
      <c r="F19" s="48">
        <v>14.02</v>
      </c>
      <c r="G19" s="78" t="s">
        <v>575</v>
      </c>
      <c r="H19" s="90">
        <f>Junction!AE118</f>
        <v>3</v>
      </c>
      <c r="I19" s="145"/>
      <c r="J19" s="145"/>
      <c r="K19" s="105"/>
      <c r="L19" s="74"/>
    </row>
    <row r="20" spans="1:12" s="72" customFormat="1" ht="17" customHeight="1" x14ac:dyDescent="0.35">
      <c r="A20" s="64">
        <v>18</v>
      </c>
      <c r="B20" s="64" t="s">
        <v>800</v>
      </c>
      <c r="C20" s="48" t="s">
        <v>765</v>
      </c>
      <c r="D20" s="48" t="s">
        <v>801</v>
      </c>
      <c r="E20" s="48"/>
      <c r="F20" s="48"/>
      <c r="G20" s="78" t="s">
        <v>575</v>
      </c>
      <c r="H20" s="90">
        <v>6</v>
      </c>
      <c r="I20" s="145"/>
      <c r="J20" s="145"/>
      <c r="K20" s="105"/>
      <c r="L20" s="74"/>
    </row>
    <row r="21" spans="1:12" s="72" customFormat="1" ht="17" customHeight="1" x14ac:dyDescent="0.35">
      <c r="A21" s="64">
        <v>19</v>
      </c>
      <c r="B21" s="64" t="s">
        <v>802</v>
      </c>
      <c r="C21" s="48" t="s">
        <v>765</v>
      </c>
      <c r="D21" s="48" t="s">
        <v>801</v>
      </c>
      <c r="E21" s="48"/>
      <c r="F21" s="48"/>
      <c r="G21" s="78" t="s">
        <v>575</v>
      </c>
      <c r="H21" s="90">
        <f>'Bus &amp; Truck'!G13</f>
        <v>4</v>
      </c>
      <c r="I21" s="145"/>
      <c r="J21" s="145"/>
      <c r="K21" s="105"/>
      <c r="L21" s="74"/>
    </row>
    <row r="22" spans="1:12" s="72" customFormat="1" ht="17" customHeight="1" x14ac:dyDescent="0.35">
      <c r="A22" s="64">
        <v>20</v>
      </c>
      <c r="B22" s="64" t="s">
        <v>815</v>
      </c>
      <c r="C22" s="48" t="s">
        <v>765</v>
      </c>
      <c r="D22" s="48" t="s">
        <v>801</v>
      </c>
      <c r="E22" s="48"/>
      <c r="F22" s="48"/>
      <c r="G22" s="78" t="s">
        <v>575</v>
      </c>
      <c r="H22" s="143">
        <f>'Bus &amp; Truck'!G24</f>
        <v>5</v>
      </c>
      <c r="I22" s="146"/>
      <c r="J22" s="146"/>
      <c r="K22" s="144"/>
      <c r="L22" s="74"/>
    </row>
    <row r="23" spans="1:12" s="72" customFormat="1" ht="17" customHeight="1" x14ac:dyDescent="0.35">
      <c r="A23" s="64">
        <v>20</v>
      </c>
      <c r="B23" s="64" t="s">
        <v>816</v>
      </c>
      <c r="C23" s="48" t="s">
        <v>765</v>
      </c>
      <c r="D23" s="48" t="s">
        <v>801</v>
      </c>
      <c r="E23" s="48"/>
      <c r="F23" s="48"/>
      <c r="G23" s="78" t="s">
        <v>575</v>
      </c>
      <c r="H23" s="143">
        <f>'Bus &amp; Truck'!G18</f>
        <v>4</v>
      </c>
      <c r="I23" s="146"/>
      <c r="J23" s="146"/>
      <c r="K23" s="144"/>
      <c r="L23" s="74"/>
    </row>
    <row r="24" spans="1:12" s="72" customFormat="1" ht="340" x14ac:dyDescent="0.35">
      <c r="A24" s="64"/>
      <c r="B24" s="130" t="s">
        <v>783</v>
      </c>
      <c r="C24" s="48"/>
      <c r="D24" s="48"/>
      <c r="E24" s="48"/>
      <c r="F24" s="48"/>
      <c r="G24" s="78"/>
      <c r="H24" s="90"/>
      <c r="I24" s="145"/>
      <c r="J24" s="145"/>
      <c r="K24" s="105"/>
      <c r="L24" s="74"/>
    </row>
    <row r="25" spans="1:12" s="121" customFormat="1" ht="22.5" customHeight="1" x14ac:dyDescent="0.35">
      <c r="A25" s="110">
        <v>3</v>
      </c>
      <c r="B25" s="110" t="s">
        <v>578</v>
      </c>
      <c r="C25" s="73" t="s">
        <v>765</v>
      </c>
      <c r="D25" s="73"/>
      <c r="E25" s="73" t="s">
        <v>582</v>
      </c>
      <c r="F25" s="73">
        <v>16.010000000000002</v>
      </c>
      <c r="G25" s="106" t="s">
        <v>603</v>
      </c>
      <c r="H25" s="119">
        <f>Junction!R118*2.3*3.1</f>
        <v>463.45</v>
      </c>
      <c r="I25" s="147"/>
      <c r="J25" s="147"/>
      <c r="K25" s="105"/>
      <c r="L25" s="74"/>
    </row>
    <row r="26" spans="1:12" s="121" customFormat="1" ht="22.5" customHeight="1" x14ac:dyDescent="0.35">
      <c r="A26" s="110">
        <v>4</v>
      </c>
      <c r="B26" s="110" t="s">
        <v>579</v>
      </c>
      <c r="C26" s="73" t="s">
        <v>765</v>
      </c>
      <c r="D26" s="73"/>
      <c r="E26" s="73" t="s">
        <v>582</v>
      </c>
      <c r="F26" s="73">
        <v>16.010000000000002</v>
      </c>
      <c r="G26" s="106" t="s">
        <v>603</v>
      </c>
      <c r="H26" s="119">
        <f>Junction!S118*2.9*3.1</f>
        <v>395.56</v>
      </c>
      <c r="I26" s="147"/>
      <c r="J26" s="147"/>
      <c r="K26" s="105"/>
      <c r="L26" s="74"/>
    </row>
    <row r="27" spans="1:12" s="121" customFormat="1" ht="22.5" customHeight="1" x14ac:dyDescent="0.35">
      <c r="A27" s="110">
        <v>5</v>
      </c>
      <c r="B27" s="110" t="s">
        <v>580</v>
      </c>
      <c r="C27" s="73" t="s">
        <v>725</v>
      </c>
      <c r="D27" s="73"/>
      <c r="E27" s="73" t="s">
        <v>582</v>
      </c>
      <c r="F27" s="73">
        <v>16.04</v>
      </c>
      <c r="G27" s="106" t="s">
        <v>603</v>
      </c>
      <c r="H27" s="119">
        <f>Junction!T118*1.1*3</f>
        <v>937.2</v>
      </c>
      <c r="I27" s="147"/>
      <c r="J27" s="147"/>
      <c r="K27" s="105"/>
      <c r="L27" s="74"/>
    </row>
    <row r="28" spans="1:12" s="121" customFormat="1" ht="22.5" customHeight="1" x14ac:dyDescent="0.35">
      <c r="A28" s="110">
        <v>18</v>
      </c>
      <c r="B28" s="110" t="s">
        <v>771</v>
      </c>
      <c r="C28" s="73" t="s">
        <v>765</v>
      </c>
      <c r="D28" s="73"/>
      <c r="E28" s="73"/>
      <c r="F28" s="73"/>
      <c r="G28" s="106" t="s">
        <v>603</v>
      </c>
      <c r="H28" s="119">
        <f>2.4*1.8*16</f>
        <v>69.12</v>
      </c>
      <c r="I28" s="170"/>
      <c r="J28" s="170"/>
      <c r="K28" s="144"/>
      <c r="L28" s="73" t="s">
        <v>821</v>
      </c>
    </row>
    <row r="29" spans="1:12" s="121" customFormat="1" ht="22.5" customHeight="1" x14ac:dyDescent="0.35">
      <c r="A29" s="110">
        <v>19</v>
      </c>
      <c r="B29" s="110" t="s">
        <v>772</v>
      </c>
      <c r="C29" s="73" t="s">
        <v>765</v>
      </c>
      <c r="D29" s="73"/>
      <c r="E29" s="73"/>
      <c r="F29" s="73"/>
      <c r="G29" s="106" t="s">
        <v>603</v>
      </c>
      <c r="H29" s="119">
        <f>2.4*2.4*16</f>
        <v>92.16</v>
      </c>
      <c r="I29" s="170"/>
      <c r="J29" s="170"/>
      <c r="K29" s="144"/>
      <c r="L29" s="73" t="s">
        <v>821</v>
      </c>
    </row>
    <row r="30" spans="1:12" s="121" customFormat="1" ht="275" customHeight="1" x14ac:dyDescent="0.35">
      <c r="A30" s="110"/>
      <c r="B30" s="124" t="s">
        <v>820</v>
      </c>
      <c r="C30" s="73"/>
      <c r="D30" s="73"/>
      <c r="E30" s="73"/>
      <c r="F30" s="73"/>
      <c r="G30" s="106"/>
      <c r="H30" s="119"/>
      <c r="I30" s="147"/>
      <c r="J30" s="147"/>
      <c r="K30" s="120"/>
      <c r="L30" s="73"/>
    </row>
    <row r="31" spans="1:12" s="111" customFormat="1" x14ac:dyDescent="0.35">
      <c r="A31" s="110">
        <v>21</v>
      </c>
      <c r="B31" s="112" t="s">
        <v>780</v>
      </c>
      <c r="C31" s="113"/>
      <c r="D31" s="113"/>
      <c r="E31" s="113"/>
      <c r="F31" s="113"/>
      <c r="G31" s="113" t="s">
        <v>603</v>
      </c>
      <c r="H31" s="125">
        <f>'Toll Boards  Sign'!G9</f>
        <v>222.64999999999995</v>
      </c>
      <c r="I31" s="175"/>
      <c r="J31" s="176"/>
      <c r="K31" s="105"/>
      <c r="L31" s="73"/>
    </row>
    <row r="32" spans="1:12" x14ac:dyDescent="0.85">
      <c r="J32" s="127"/>
      <c r="K32" s="128"/>
    </row>
  </sheetData>
  <mergeCells count="4">
    <mergeCell ref="A1:L1"/>
    <mergeCell ref="A2:L2"/>
    <mergeCell ref="I3:J3"/>
    <mergeCell ref="I31:J31"/>
  </mergeCells>
  <phoneticPr fontId="18"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9DAD0-26B7-45D1-BE0C-084AC8D6629C}">
  <dimension ref="A2:O10"/>
  <sheetViews>
    <sheetView workbookViewId="0">
      <selection activeCell="G15" sqref="G15"/>
    </sheetView>
  </sheetViews>
  <sheetFormatPr defaultRowHeight="14.5" x14ac:dyDescent="0.35"/>
  <cols>
    <col min="1" max="1" width="5.81640625" bestFit="1" customWidth="1"/>
    <col min="2" max="2" width="23" bestFit="1" customWidth="1"/>
  </cols>
  <sheetData>
    <row r="2" spans="1:15" ht="20" x14ac:dyDescent="0.35">
      <c r="A2" s="205" t="s">
        <v>818</v>
      </c>
      <c r="B2" s="205"/>
      <c r="C2" s="205"/>
      <c r="D2" s="205"/>
      <c r="E2" s="205"/>
      <c r="F2" s="205"/>
      <c r="G2" s="205"/>
    </row>
    <row r="3" spans="1:15" ht="20" x14ac:dyDescent="0.85">
      <c r="A3" s="123" t="s">
        <v>572</v>
      </c>
      <c r="B3" s="123" t="s">
        <v>777</v>
      </c>
      <c r="C3" s="123" t="s">
        <v>651</v>
      </c>
      <c r="D3" s="123" t="s">
        <v>602</v>
      </c>
      <c r="E3" s="123" t="s">
        <v>778</v>
      </c>
      <c r="F3" s="123" t="s">
        <v>779</v>
      </c>
      <c r="G3" s="123" t="s">
        <v>715</v>
      </c>
    </row>
    <row r="4" spans="1:15" ht="21.5" x14ac:dyDescent="0.9">
      <c r="A4" s="71">
        <v>1</v>
      </c>
      <c r="B4" s="71" t="s">
        <v>717</v>
      </c>
      <c r="C4" s="71" t="s">
        <v>12</v>
      </c>
      <c r="D4" s="71" t="s">
        <v>603</v>
      </c>
      <c r="E4" s="71">
        <v>6.1</v>
      </c>
      <c r="F4" s="71">
        <v>6.1</v>
      </c>
      <c r="G4" s="71">
        <f>E4*F4</f>
        <v>37.209999999999994</v>
      </c>
      <c r="K4" t="s">
        <v>12</v>
      </c>
      <c r="O4" t="s">
        <v>18</v>
      </c>
    </row>
    <row r="5" spans="1:15" ht="21.5" x14ac:dyDescent="0.9">
      <c r="A5" s="71">
        <v>2</v>
      </c>
      <c r="B5" s="71" t="s">
        <v>718</v>
      </c>
      <c r="C5" s="71" t="s">
        <v>12</v>
      </c>
      <c r="D5" s="71" t="s">
        <v>603</v>
      </c>
      <c r="E5" s="71">
        <v>8.1</v>
      </c>
      <c r="F5" s="71">
        <v>6.1</v>
      </c>
      <c r="G5" s="71">
        <f>E5*F5</f>
        <v>49.41</v>
      </c>
    </row>
    <row r="6" spans="1:15" ht="21.5" x14ac:dyDescent="0.9">
      <c r="A6" s="71">
        <v>3</v>
      </c>
      <c r="B6" s="71" t="s">
        <v>719</v>
      </c>
      <c r="C6" s="71" t="s">
        <v>12</v>
      </c>
      <c r="D6" s="71" t="s">
        <v>603</v>
      </c>
      <c r="E6" s="71">
        <v>8.1</v>
      </c>
      <c r="F6" s="71">
        <v>6.1</v>
      </c>
      <c r="G6" s="71">
        <f>E6*F6</f>
        <v>49.41</v>
      </c>
    </row>
    <row r="7" spans="1:15" ht="21.5" x14ac:dyDescent="0.9">
      <c r="A7" s="71">
        <v>4</v>
      </c>
      <c r="B7" s="71" t="s">
        <v>717</v>
      </c>
      <c r="C7" s="71" t="s">
        <v>18</v>
      </c>
      <c r="D7" s="71" t="s">
        <v>603</v>
      </c>
      <c r="E7" s="71">
        <v>6.1</v>
      </c>
      <c r="F7" s="71">
        <v>6.1</v>
      </c>
      <c r="G7" s="71">
        <f>E7*F7</f>
        <v>37.209999999999994</v>
      </c>
    </row>
    <row r="8" spans="1:15" ht="21.5" x14ac:dyDescent="0.9">
      <c r="A8" s="71">
        <v>5</v>
      </c>
      <c r="B8" s="71" t="s">
        <v>718</v>
      </c>
      <c r="C8" s="71" t="s">
        <v>18</v>
      </c>
      <c r="D8" s="71" t="s">
        <v>603</v>
      </c>
      <c r="E8" s="71">
        <v>8.1</v>
      </c>
      <c r="F8" s="71">
        <v>6.1</v>
      </c>
      <c r="G8" s="71">
        <f>E8*F8</f>
        <v>49.41</v>
      </c>
    </row>
    <row r="9" spans="1:15" ht="21.5" x14ac:dyDescent="0.9">
      <c r="A9" s="71"/>
      <c r="B9" s="71"/>
      <c r="C9" s="129" t="s">
        <v>720</v>
      </c>
      <c r="D9" s="129"/>
      <c r="E9" s="129"/>
      <c r="F9" s="129"/>
      <c r="G9" s="129">
        <f>SUM(G4:G8)</f>
        <v>222.64999999999995</v>
      </c>
    </row>
    <row r="10" spans="1:15" ht="21.5" x14ac:dyDescent="0.9">
      <c r="A10" s="1"/>
      <c r="B10" s="1"/>
      <c r="C10" s="1"/>
      <c r="D10" s="1"/>
      <c r="E10" s="1"/>
      <c r="F10" s="1"/>
      <c r="G10" s="1"/>
    </row>
  </sheetData>
  <mergeCells count="1">
    <mergeCell ref="A2:G2"/>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A4DA1-C160-4499-9186-8206AD334BD9}">
  <dimension ref="A1:J18"/>
  <sheetViews>
    <sheetView topLeftCell="A12" workbookViewId="0">
      <selection sqref="A1:J1"/>
    </sheetView>
  </sheetViews>
  <sheetFormatPr defaultColWidth="8.90625" defaultRowHeight="20" x14ac:dyDescent="0.85"/>
  <cols>
    <col min="1" max="1" width="8.90625" style="50"/>
    <col min="2" max="2" width="11.6328125" style="50" customWidth="1"/>
    <col min="3" max="3" width="10.54296875" style="50" customWidth="1"/>
    <col min="4" max="4" width="15.453125" style="50" customWidth="1"/>
    <col min="5" max="5" width="9.90625" style="50" bestFit="1" customWidth="1"/>
    <col min="6" max="6" width="14" style="50" bestFit="1" customWidth="1"/>
    <col min="7" max="7" width="7.453125" style="50" customWidth="1"/>
    <col min="8" max="8" width="10.08984375" style="50" customWidth="1"/>
    <col min="9" max="9" width="13.453125" style="50" customWidth="1"/>
    <col min="10" max="10" width="9.81640625" style="50" bestFit="1" customWidth="1"/>
    <col min="11" max="16384" width="8.90625" style="50"/>
  </cols>
  <sheetData>
    <row r="1" spans="1:10" x14ac:dyDescent="0.85">
      <c r="A1" s="209" t="s">
        <v>468</v>
      </c>
      <c r="B1" s="209"/>
      <c r="C1" s="209"/>
      <c r="D1" s="209"/>
      <c r="E1" s="209"/>
      <c r="F1" s="209"/>
      <c r="G1" s="209"/>
      <c r="H1" s="209"/>
      <c r="I1" s="209"/>
      <c r="J1" s="209"/>
    </row>
    <row r="2" spans="1:10" ht="60" x14ac:dyDescent="0.85">
      <c r="A2" s="212" t="s">
        <v>44</v>
      </c>
      <c r="B2" s="52" t="s">
        <v>469</v>
      </c>
      <c r="C2" s="212" t="s">
        <v>45</v>
      </c>
      <c r="D2" s="210" t="s">
        <v>46</v>
      </c>
      <c r="E2" s="211"/>
      <c r="F2" s="52" t="s">
        <v>47</v>
      </c>
      <c r="G2" s="206" t="s">
        <v>48</v>
      </c>
      <c r="H2" s="206"/>
      <c r="I2" s="207" t="s">
        <v>22</v>
      </c>
      <c r="J2" s="207" t="s">
        <v>464</v>
      </c>
    </row>
    <row r="3" spans="1:10" ht="20.399999999999999" customHeight="1" x14ac:dyDescent="0.85">
      <c r="A3" s="213"/>
      <c r="B3" s="52" t="s">
        <v>463</v>
      </c>
      <c r="C3" s="213"/>
      <c r="D3" s="52" t="s">
        <v>12</v>
      </c>
      <c r="E3" s="52" t="s">
        <v>18</v>
      </c>
      <c r="F3" s="52"/>
      <c r="G3" s="52" t="s">
        <v>12</v>
      </c>
      <c r="H3" s="52" t="s">
        <v>18</v>
      </c>
      <c r="I3" s="208"/>
      <c r="J3" s="208"/>
    </row>
    <row r="4" spans="1:10" x14ac:dyDescent="0.85">
      <c r="A4" s="51">
        <v>1</v>
      </c>
      <c r="B4" s="3" t="s">
        <v>206</v>
      </c>
      <c r="C4" s="3" t="s">
        <v>84</v>
      </c>
      <c r="D4" s="48"/>
      <c r="E4" s="3" t="s">
        <v>207</v>
      </c>
      <c r="F4" s="49"/>
      <c r="G4" s="49"/>
      <c r="H4" s="49"/>
      <c r="I4" s="3" t="s">
        <v>53</v>
      </c>
      <c r="J4" s="49" t="s">
        <v>465</v>
      </c>
    </row>
    <row r="5" spans="1:10" x14ac:dyDescent="0.85">
      <c r="A5" s="51">
        <v>2</v>
      </c>
      <c r="B5" s="3" t="s">
        <v>209</v>
      </c>
      <c r="C5" s="3" t="s">
        <v>84</v>
      </c>
      <c r="D5" s="48"/>
      <c r="E5" s="3" t="s">
        <v>207</v>
      </c>
      <c r="F5" s="49"/>
      <c r="G5" s="49"/>
      <c r="H5" s="49"/>
      <c r="I5" s="3" t="s">
        <v>53</v>
      </c>
      <c r="J5" s="49" t="s">
        <v>465</v>
      </c>
    </row>
    <row r="6" spans="1:10" x14ac:dyDescent="0.85">
      <c r="A6" s="51">
        <v>3</v>
      </c>
      <c r="B6" s="3" t="s">
        <v>210</v>
      </c>
      <c r="C6" s="3" t="s">
        <v>84</v>
      </c>
      <c r="D6" s="3" t="s">
        <v>80</v>
      </c>
      <c r="E6" s="48"/>
      <c r="F6" s="49"/>
      <c r="G6" s="49"/>
      <c r="H6" s="49"/>
      <c r="I6" s="3" t="s">
        <v>53</v>
      </c>
      <c r="J6" s="49" t="s">
        <v>465</v>
      </c>
    </row>
    <row r="7" spans="1:10" x14ac:dyDescent="0.85">
      <c r="A7" s="51">
        <v>4</v>
      </c>
      <c r="B7" s="3" t="s">
        <v>211</v>
      </c>
      <c r="C7" s="3" t="s">
        <v>84</v>
      </c>
      <c r="D7" s="3" t="s">
        <v>212</v>
      </c>
      <c r="E7" s="48"/>
      <c r="F7" s="49"/>
      <c r="G7" s="49"/>
      <c r="H7" s="49"/>
      <c r="I7" s="3" t="s">
        <v>53</v>
      </c>
      <c r="J7" s="49" t="s">
        <v>465</v>
      </c>
    </row>
    <row r="8" spans="1:10" x14ac:dyDescent="0.85">
      <c r="A8" s="51">
        <v>5</v>
      </c>
      <c r="B8" s="3" t="s">
        <v>213</v>
      </c>
      <c r="C8" s="3" t="s">
        <v>84</v>
      </c>
      <c r="D8" s="48"/>
      <c r="E8" s="3" t="s">
        <v>29</v>
      </c>
      <c r="F8" s="49"/>
      <c r="G8" s="49"/>
      <c r="H8" s="49"/>
      <c r="I8" s="3" t="s">
        <v>53</v>
      </c>
      <c r="J8" s="49" t="s">
        <v>465</v>
      </c>
    </row>
    <row r="9" spans="1:10" ht="60" x14ac:dyDescent="0.85">
      <c r="A9" s="51">
        <v>6</v>
      </c>
      <c r="B9" s="3" t="s">
        <v>10</v>
      </c>
      <c r="C9" s="3" t="s">
        <v>84</v>
      </c>
      <c r="D9" s="3" t="s">
        <v>471</v>
      </c>
      <c r="E9" s="48"/>
      <c r="F9" s="49"/>
      <c r="G9" s="49"/>
      <c r="H9" s="49"/>
      <c r="I9" s="3" t="s">
        <v>220</v>
      </c>
      <c r="J9" s="49" t="s">
        <v>465</v>
      </c>
    </row>
    <row r="10" spans="1:10" x14ac:dyDescent="0.85">
      <c r="A10" s="51">
        <v>7</v>
      </c>
      <c r="B10" s="3" t="s">
        <v>121</v>
      </c>
      <c r="C10" s="3" t="s">
        <v>59</v>
      </c>
      <c r="D10" s="3" t="s">
        <v>123</v>
      </c>
      <c r="E10" s="3" t="s">
        <v>124</v>
      </c>
      <c r="F10" s="3" t="s">
        <v>125</v>
      </c>
      <c r="G10" s="51">
        <v>100</v>
      </c>
      <c r="H10" s="51">
        <v>100</v>
      </c>
      <c r="I10" s="48" t="s">
        <v>3</v>
      </c>
      <c r="J10" s="49" t="s">
        <v>466</v>
      </c>
    </row>
    <row r="11" spans="1:10" x14ac:dyDescent="0.85">
      <c r="A11" s="51">
        <v>8</v>
      </c>
      <c r="B11" s="3" t="s">
        <v>130</v>
      </c>
      <c r="C11" s="3" t="s">
        <v>84</v>
      </c>
      <c r="D11" s="3" t="s">
        <v>123</v>
      </c>
      <c r="E11" s="48"/>
      <c r="F11" s="3" t="s">
        <v>125</v>
      </c>
      <c r="G11" s="51">
        <v>100</v>
      </c>
      <c r="H11" s="48"/>
      <c r="I11" s="48" t="s">
        <v>2</v>
      </c>
      <c r="J11" s="49" t="s">
        <v>466</v>
      </c>
    </row>
    <row r="12" spans="1:10" x14ac:dyDescent="0.85">
      <c r="A12" s="51">
        <v>9</v>
      </c>
      <c r="B12" s="3" t="s">
        <v>214</v>
      </c>
      <c r="C12" s="3" t="s">
        <v>84</v>
      </c>
      <c r="D12" s="3" t="s">
        <v>215</v>
      </c>
      <c r="E12" s="48"/>
      <c r="F12" s="49"/>
      <c r="G12" s="49"/>
      <c r="H12" s="49"/>
      <c r="I12" s="3" t="s">
        <v>53</v>
      </c>
      <c r="J12" s="49" t="s">
        <v>465</v>
      </c>
    </row>
    <row r="13" spans="1:10" x14ac:dyDescent="0.85">
      <c r="A13" s="51">
        <v>10</v>
      </c>
      <c r="B13" s="3" t="s">
        <v>216</v>
      </c>
      <c r="C13" s="3" t="s">
        <v>84</v>
      </c>
      <c r="D13" s="3" t="s">
        <v>34</v>
      </c>
      <c r="E13" s="48"/>
      <c r="F13" s="49"/>
      <c r="G13" s="49"/>
      <c r="H13" s="49"/>
      <c r="I13" s="3" t="s">
        <v>53</v>
      </c>
      <c r="J13" s="49" t="s">
        <v>465</v>
      </c>
    </row>
    <row r="14" spans="1:10" x14ac:dyDescent="0.85">
      <c r="A14" s="51">
        <v>11</v>
      </c>
      <c r="B14" s="3" t="s">
        <v>217</v>
      </c>
      <c r="C14" s="3" t="s">
        <v>84</v>
      </c>
      <c r="D14" s="3" t="s">
        <v>136</v>
      </c>
      <c r="E14" s="48"/>
      <c r="F14" s="49"/>
      <c r="G14" s="49"/>
      <c r="H14" s="49"/>
      <c r="I14" s="3" t="s">
        <v>53</v>
      </c>
      <c r="J14" s="49" t="s">
        <v>465</v>
      </c>
    </row>
    <row r="15" spans="1:10" x14ac:dyDescent="0.85">
      <c r="A15" s="51">
        <v>12</v>
      </c>
      <c r="B15" s="3" t="s">
        <v>149</v>
      </c>
      <c r="C15" s="3" t="s">
        <v>51</v>
      </c>
      <c r="D15" s="3" t="s">
        <v>150</v>
      </c>
      <c r="E15" s="48"/>
      <c r="F15" s="3" t="s">
        <v>125</v>
      </c>
      <c r="G15" s="51">
        <v>100</v>
      </c>
      <c r="H15" s="48"/>
      <c r="I15" s="48"/>
      <c r="J15" s="49" t="s">
        <v>467</v>
      </c>
    </row>
    <row r="16" spans="1:10" ht="140" x14ac:dyDescent="0.85">
      <c r="A16" s="51">
        <v>13</v>
      </c>
      <c r="B16" s="3" t="s">
        <v>151</v>
      </c>
      <c r="C16" s="3" t="s">
        <v>152</v>
      </c>
      <c r="D16" s="3" t="s">
        <v>153</v>
      </c>
      <c r="E16" s="3" t="s">
        <v>154</v>
      </c>
      <c r="F16" s="3" t="s">
        <v>125</v>
      </c>
      <c r="G16" s="51">
        <v>100</v>
      </c>
      <c r="H16" s="48"/>
      <c r="I16" s="3" t="s">
        <v>470</v>
      </c>
      <c r="J16" s="49" t="s">
        <v>466</v>
      </c>
    </row>
    <row r="17" spans="1:10" x14ac:dyDescent="0.85">
      <c r="A17" s="51">
        <v>14</v>
      </c>
      <c r="B17" s="3" t="s">
        <v>19</v>
      </c>
      <c r="C17" s="3" t="s">
        <v>59</v>
      </c>
      <c r="D17" s="3" t="s">
        <v>35</v>
      </c>
      <c r="E17" s="3" t="s">
        <v>156</v>
      </c>
      <c r="F17" s="3" t="s">
        <v>125</v>
      </c>
      <c r="G17" s="51">
        <v>100</v>
      </c>
      <c r="H17" s="51">
        <v>100</v>
      </c>
      <c r="I17" s="48" t="s">
        <v>4</v>
      </c>
      <c r="J17" s="49" t="s">
        <v>466</v>
      </c>
    </row>
    <row r="18" spans="1:10" ht="40" x14ac:dyDescent="0.85">
      <c r="A18" s="51">
        <v>15</v>
      </c>
      <c r="B18" s="3" t="s">
        <v>177</v>
      </c>
      <c r="C18" s="3" t="s">
        <v>84</v>
      </c>
      <c r="D18" s="3" t="s">
        <v>178</v>
      </c>
      <c r="E18" s="48"/>
      <c r="F18" s="3" t="s">
        <v>125</v>
      </c>
      <c r="G18" s="51">
        <v>100</v>
      </c>
      <c r="H18" s="48"/>
      <c r="I18" s="3" t="s">
        <v>221</v>
      </c>
      <c r="J18" s="49" t="s">
        <v>466</v>
      </c>
    </row>
  </sheetData>
  <sortState xmlns:xlrd2="http://schemas.microsoft.com/office/spreadsheetml/2017/richdata2" ref="B4:J18">
    <sortCondition ref="B4:B18"/>
  </sortState>
  <mergeCells count="7">
    <mergeCell ref="G2:H2"/>
    <mergeCell ref="J2:J3"/>
    <mergeCell ref="A1:J1"/>
    <mergeCell ref="I2:I3"/>
    <mergeCell ref="D2:E2"/>
    <mergeCell ref="A2:A3"/>
    <mergeCell ref="C2:C3"/>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518BC-4A50-48D4-A635-FFBEEABD74E3}">
  <dimension ref="A1:G21"/>
  <sheetViews>
    <sheetView workbookViewId="0">
      <selection activeCell="A3" sqref="A3:G21"/>
    </sheetView>
  </sheetViews>
  <sheetFormatPr defaultColWidth="8.90625" defaultRowHeight="21.5" x14ac:dyDescent="0.9"/>
  <cols>
    <col min="1" max="1" width="7.1796875" style="1" customWidth="1"/>
    <col min="2" max="2" width="21.6328125" style="1" bestFit="1" customWidth="1"/>
    <col min="3" max="3" width="15.6328125" style="1" bestFit="1" customWidth="1"/>
    <col min="4" max="4" width="21.453125" style="1" bestFit="1" customWidth="1"/>
    <col min="5" max="5" width="8.453125" style="1" bestFit="1" customWidth="1"/>
    <col min="6" max="6" width="8.6328125" style="1" bestFit="1" customWidth="1"/>
    <col min="7" max="16384" width="8.90625" style="1"/>
  </cols>
  <sheetData>
    <row r="1" spans="1:7" x14ac:dyDescent="0.9">
      <c r="A1" s="4" t="s">
        <v>201</v>
      </c>
      <c r="B1" s="4"/>
      <c r="C1" s="4"/>
      <c r="D1" s="4"/>
      <c r="E1" s="4"/>
      <c r="F1" s="4"/>
    </row>
    <row r="2" spans="1:7" x14ac:dyDescent="0.9">
      <c r="A2" s="23" t="s">
        <v>202</v>
      </c>
      <c r="B2" s="4"/>
      <c r="C2" s="4"/>
      <c r="D2" s="4"/>
      <c r="E2" s="4"/>
      <c r="F2" s="4"/>
    </row>
    <row r="3" spans="1:7" ht="14.4" customHeight="1" x14ac:dyDescent="0.9">
      <c r="A3" s="16" t="s">
        <v>203</v>
      </c>
      <c r="B3" s="11" t="s">
        <v>204</v>
      </c>
      <c r="C3" s="11" t="s">
        <v>45</v>
      </c>
      <c r="D3" s="9" t="s">
        <v>205</v>
      </c>
      <c r="E3" s="10"/>
      <c r="F3" s="11" t="s">
        <v>22</v>
      </c>
    </row>
    <row r="4" spans="1:7" x14ac:dyDescent="0.9">
      <c r="A4" s="17"/>
      <c r="B4" s="12"/>
      <c r="C4" s="12"/>
      <c r="D4" s="9" t="s">
        <v>12</v>
      </c>
      <c r="E4" s="9" t="s">
        <v>18</v>
      </c>
      <c r="F4" s="12"/>
    </row>
    <row r="5" spans="1:7" ht="14.4" customHeight="1" x14ac:dyDescent="0.9">
      <c r="A5" s="6">
        <v>1</v>
      </c>
      <c r="B5" s="5" t="s">
        <v>206</v>
      </c>
      <c r="C5" s="5" t="s">
        <v>84</v>
      </c>
      <c r="D5" s="7"/>
      <c r="E5" s="5" t="s">
        <v>207</v>
      </c>
      <c r="F5" s="5" t="s">
        <v>53</v>
      </c>
      <c r="G5" s="1" t="s">
        <v>208</v>
      </c>
    </row>
    <row r="6" spans="1:7" ht="14.4" customHeight="1" x14ac:dyDescent="0.9">
      <c r="A6" s="6">
        <v>2</v>
      </c>
      <c r="B6" s="5" t="s">
        <v>209</v>
      </c>
      <c r="C6" s="5" t="s">
        <v>84</v>
      </c>
      <c r="D6" s="7"/>
      <c r="E6" s="5" t="s">
        <v>207</v>
      </c>
      <c r="F6" s="5" t="s">
        <v>53</v>
      </c>
      <c r="G6" s="1" t="s">
        <v>208</v>
      </c>
    </row>
    <row r="7" spans="1:7" ht="14.4" customHeight="1" x14ac:dyDescent="0.9">
      <c r="A7" s="6">
        <v>3</v>
      </c>
      <c r="B7" s="5" t="s">
        <v>210</v>
      </c>
      <c r="C7" s="5" t="s">
        <v>84</v>
      </c>
      <c r="D7" s="5" t="s">
        <v>80</v>
      </c>
      <c r="E7" s="7"/>
      <c r="F7" s="5" t="s">
        <v>53</v>
      </c>
      <c r="G7" s="1" t="s">
        <v>208</v>
      </c>
    </row>
    <row r="8" spans="1:7" ht="14.4" customHeight="1" x14ac:dyDescent="0.9">
      <c r="A8" s="6">
        <v>4</v>
      </c>
      <c r="B8" s="5" t="s">
        <v>211</v>
      </c>
      <c r="C8" s="5" t="s">
        <v>84</v>
      </c>
      <c r="D8" s="5" t="s">
        <v>212</v>
      </c>
      <c r="E8" s="7"/>
      <c r="F8" s="5" t="s">
        <v>53</v>
      </c>
      <c r="G8" s="1" t="s">
        <v>208</v>
      </c>
    </row>
    <row r="9" spans="1:7" ht="14.4" customHeight="1" x14ac:dyDescent="0.9">
      <c r="A9" s="6">
        <v>5</v>
      </c>
      <c r="B9" s="5" t="s">
        <v>213</v>
      </c>
      <c r="C9" s="5" t="s">
        <v>84</v>
      </c>
      <c r="D9" s="7"/>
      <c r="E9" s="5" t="s">
        <v>29</v>
      </c>
      <c r="F9" s="5" t="s">
        <v>53</v>
      </c>
      <c r="G9" s="1" t="s">
        <v>208</v>
      </c>
    </row>
    <row r="10" spans="1:7" ht="14.4" customHeight="1" x14ac:dyDescent="0.9">
      <c r="A10" s="6">
        <v>6</v>
      </c>
      <c r="B10" s="5" t="s">
        <v>214</v>
      </c>
      <c r="C10" s="5" t="s">
        <v>84</v>
      </c>
      <c r="D10" s="5" t="s">
        <v>215</v>
      </c>
      <c r="E10" s="7"/>
      <c r="F10" s="5" t="s">
        <v>53</v>
      </c>
      <c r="G10" s="1" t="s">
        <v>208</v>
      </c>
    </row>
    <row r="11" spans="1:7" ht="14.4" customHeight="1" x14ac:dyDescent="0.9">
      <c r="A11" s="6">
        <v>7</v>
      </c>
      <c r="B11" s="5" t="s">
        <v>216</v>
      </c>
      <c r="C11" s="5" t="s">
        <v>84</v>
      </c>
      <c r="D11" s="5" t="s">
        <v>34</v>
      </c>
      <c r="E11" s="7"/>
      <c r="F11" s="5" t="s">
        <v>53</v>
      </c>
      <c r="G11" s="1" t="s">
        <v>208</v>
      </c>
    </row>
    <row r="12" spans="1:7" ht="14.4" customHeight="1" x14ac:dyDescent="0.9">
      <c r="A12" s="6">
        <v>8</v>
      </c>
      <c r="B12" s="5" t="s">
        <v>217</v>
      </c>
      <c r="C12" s="5" t="s">
        <v>84</v>
      </c>
      <c r="D12" s="5" t="s">
        <v>136</v>
      </c>
      <c r="E12" s="7"/>
      <c r="F12" s="5" t="s">
        <v>53</v>
      </c>
      <c r="G12" s="1" t="s">
        <v>208</v>
      </c>
    </row>
    <row r="13" spans="1:7" ht="14.4" customHeight="1" x14ac:dyDescent="0.9">
      <c r="A13" s="6">
        <v>9</v>
      </c>
      <c r="B13" s="5" t="s">
        <v>151</v>
      </c>
      <c r="C13" s="5" t="s">
        <v>84</v>
      </c>
      <c r="D13" s="5" t="s">
        <v>153</v>
      </c>
      <c r="E13" s="7"/>
      <c r="F13" s="5" t="s">
        <v>53</v>
      </c>
      <c r="G13" s="1" t="s">
        <v>208</v>
      </c>
    </row>
    <row r="14" spans="1:7" x14ac:dyDescent="0.9">
      <c r="A14" s="8" t="s">
        <v>218</v>
      </c>
      <c r="B14" s="4"/>
      <c r="C14" s="4"/>
      <c r="D14" s="4"/>
      <c r="E14" s="4"/>
      <c r="F14" s="4"/>
    </row>
    <row r="15" spans="1:7" ht="40" x14ac:dyDescent="0.9">
      <c r="A15" s="16" t="s">
        <v>203</v>
      </c>
      <c r="B15" s="11" t="s">
        <v>204</v>
      </c>
      <c r="C15" s="11" t="s">
        <v>45</v>
      </c>
      <c r="D15" s="9" t="s">
        <v>205</v>
      </c>
      <c r="E15" s="10"/>
      <c r="F15" s="11" t="s">
        <v>22</v>
      </c>
    </row>
    <row r="16" spans="1:7" x14ac:dyDescent="0.9">
      <c r="A16" s="17"/>
      <c r="B16" s="12"/>
      <c r="C16" s="12"/>
      <c r="D16" s="9" t="s">
        <v>12</v>
      </c>
      <c r="E16" s="9" t="s">
        <v>18</v>
      </c>
      <c r="F16" s="12"/>
    </row>
    <row r="17" spans="1:7" ht="60" x14ac:dyDescent="0.9">
      <c r="A17" s="6">
        <v>1</v>
      </c>
      <c r="B17" s="5" t="s">
        <v>10</v>
      </c>
      <c r="C17" s="5" t="s">
        <v>84</v>
      </c>
      <c r="D17" s="5" t="s">
        <v>219</v>
      </c>
      <c r="E17" s="7"/>
      <c r="F17" s="5" t="s">
        <v>220</v>
      </c>
      <c r="G17" s="1" t="s">
        <v>208</v>
      </c>
    </row>
    <row r="18" spans="1:7" ht="60" x14ac:dyDescent="0.9">
      <c r="A18" s="6">
        <v>2</v>
      </c>
      <c r="B18" s="5" t="s">
        <v>121</v>
      </c>
      <c r="C18" s="5" t="s">
        <v>59</v>
      </c>
      <c r="D18" s="5" t="s">
        <v>123</v>
      </c>
      <c r="E18" s="5" t="s">
        <v>124</v>
      </c>
      <c r="F18" s="5" t="s">
        <v>220</v>
      </c>
      <c r="G18" s="1" t="s">
        <v>208</v>
      </c>
    </row>
    <row r="19" spans="1:7" ht="60" x14ac:dyDescent="0.9">
      <c r="A19" s="6">
        <v>3</v>
      </c>
      <c r="B19" s="5" t="s">
        <v>130</v>
      </c>
      <c r="C19" s="5" t="s">
        <v>84</v>
      </c>
      <c r="D19" s="5" t="s">
        <v>123</v>
      </c>
      <c r="E19" s="7"/>
      <c r="F19" s="5" t="s">
        <v>220</v>
      </c>
      <c r="G19" s="1" t="s">
        <v>208</v>
      </c>
    </row>
    <row r="20" spans="1:7" ht="60" x14ac:dyDescent="0.9">
      <c r="A20" s="6">
        <v>4</v>
      </c>
      <c r="B20" s="5" t="s">
        <v>19</v>
      </c>
      <c r="C20" s="5" t="s">
        <v>59</v>
      </c>
      <c r="D20" s="5" t="s">
        <v>35</v>
      </c>
      <c r="E20" s="5" t="s">
        <v>156</v>
      </c>
      <c r="F20" s="5" t="s">
        <v>221</v>
      </c>
      <c r="G20" s="1" t="s">
        <v>208</v>
      </c>
    </row>
    <row r="21" spans="1:7" ht="60" x14ac:dyDescent="0.9">
      <c r="A21" s="6">
        <v>5</v>
      </c>
      <c r="B21" s="5" t="s">
        <v>177</v>
      </c>
      <c r="C21" s="5" t="s">
        <v>84</v>
      </c>
      <c r="D21" s="5" t="s">
        <v>178</v>
      </c>
      <c r="E21" s="7"/>
      <c r="F21" s="5" t="s">
        <v>221</v>
      </c>
      <c r="G21" s="1" t="s">
        <v>208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40342-553F-471D-9D3D-91823BAAA438}">
  <dimension ref="A1:J19"/>
  <sheetViews>
    <sheetView topLeftCell="A5" workbookViewId="0">
      <selection activeCell="I23" sqref="I23"/>
    </sheetView>
  </sheetViews>
  <sheetFormatPr defaultRowHeight="14.5" x14ac:dyDescent="0.35"/>
  <cols>
    <col min="2" max="2" width="20.36328125" bestFit="1" customWidth="1"/>
    <col min="3" max="3" width="15.6328125" bestFit="1" customWidth="1"/>
    <col min="4" max="4" width="8.90625" customWidth="1"/>
    <col min="5" max="5" width="8.08984375" bestFit="1" customWidth="1"/>
    <col min="6" max="6" width="34.90625" bestFit="1" customWidth="1"/>
    <col min="7" max="7" width="17.54296875" customWidth="1"/>
    <col min="8" max="8" width="20.81640625" customWidth="1"/>
    <col min="9" max="9" width="59.08984375" bestFit="1" customWidth="1"/>
  </cols>
  <sheetData>
    <row r="1" spans="1:10" x14ac:dyDescent="0.35">
      <c r="A1" s="18" t="s">
        <v>270</v>
      </c>
      <c r="B1" s="18"/>
      <c r="C1" s="18"/>
      <c r="D1" s="18"/>
      <c r="E1" s="18"/>
      <c r="F1" s="18"/>
      <c r="G1" s="18"/>
      <c r="H1" s="18"/>
      <c r="I1" s="18"/>
    </row>
    <row r="2" spans="1:10" x14ac:dyDescent="0.35">
      <c r="A2" s="27" t="s">
        <v>271</v>
      </c>
      <c r="B2" s="18"/>
      <c r="C2" s="18"/>
      <c r="D2" s="18"/>
      <c r="E2" s="18"/>
      <c r="F2" s="18"/>
      <c r="G2" s="18"/>
      <c r="H2" s="18"/>
      <c r="I2" s="18"/>
    </row>
    <row r="3" spans="1:10" x14ac:dyDescent="0.35">
      <c r="A3" s="28" t="s">
        <v>272</v>
      </c>
      <c r="B3" s="18"/>
      <c r="C3" s="18"/>
      <c r="D3" s="18"/>
      <c r="E3" s="18"/>
      <c r="F3" s="18"/>
      <c r="G3" s="18"/>
      <c r="H3" s="18"/>
      <c r="I3" s="18"/>
    </row>
    <row r="4" spans="1:10" ht="21.5" x14ac:dyDescent="0.9">
      <c r="A4" s="29" t="s">
        <v>273</v>
      </c>
      <c r="B4" s="29" t="s">
        <v>274</v>
      </c>
      <c r="C4" s="29" t="s">
        <v>275</v>
      </c>
      <c r="D4" s="214" t="s">
        <v>276</v>
      </c>
      <c r="E4" s="215"/>
      <c r="F4" s="29" t="s">
        <v>277</v>
      </c>
      <c r="G4" s="214" t="s">
        <v>278</v>
      </c>
      <c r="H4" s="215"/>
      <c r="I4" s="30" t="s">
        <v>43</v>
      </c>
      <c r="J4" s="1" t="s">
        <v>462</v>
      </c>
    </row>
    <row r="5" spans="1:10" ht="21.5" x14ac:dyDescent="0.9">
      <c r="A5" s="31"/>
      <c r="B5" s="31"/>
      <c r="C5" s="31"/>
      <c r="D5" s="32" t="s">
        <v>279</v>
      </c>
      <c r="E5" s="32" t="s">
        <v>280</v>
      </c>
      <c r="F5" s="31"/>
      <c r="G5" s="32" t="s">
        <v>279</v>
      </c>
      <c r="H5" s="32" t="s">
        <v>280</v>
      </c>
      <c r="I5" s="33"/>
      <c r="J5" s="1" t="s">
        <v>462</v>
      </c>
    </row>
    <row r="6" spans="1:10" ht="21.5" x14ac:dyDescent="0.9">
      <c r="A6" s="216" t="s">
        <v>281</v>
      </c>
      <c r="B6" s="217"/>
      <c r="C6" s="217"/>
      <c r="D6" s="217"/>
      <c r="E6" s="217"/>
      <c r="F6" s="217"/>
      <c r="G6" s="217"/>
      <c r="H6" s="217"/>
      <c r="I6" s="217"/>
      <c r="J6" s="1" t="s">
        <v>462</v>
      </c>
    </row>
    <row r="7" spans="1:10" ht="21.5" x14ac:dyDescent="0.9">
      <c r="A7" s="34" t="s">
        <v>282</v>
      </c>
      <c r="B7" s="18"/>
      <c r="C7" s="18"/>
      <c r="D7" s="18"/>
      <c r="E7" s="18"/>
      <c r="F7" s="18"/>
      <c r="G7" s="18"/>
      <c r="H7" s="18"/>
      <c r="I7" s="18"/>
      <c r="J7" s="1" t="s">
        <v>462</v>
      </c>
    </row>
    <row r="8" spans="1:10" ht="14.4" customHeight="1" x14ac:dyDescent="0.9">
      <c r="A8" s="29" t="s">
        <v>273</v>
      </c>
      <c r="B8" s="29" t="s">
        <v>274</v>
      </c>
      <c r="C8" s="29" t="s">
        <v>275</v>
      </c>
      <c r="D8" s="32" t="s">
        <v>276</v>
      </c>
      <c r="E8" s="35"/>
      <c r="F8" s="29" t="s">
        <v>277</v>
      </c>
      <c r="G8" s="214" t="s">
        <v>278</v>
      </c>
      <c r="H8" s="215"/>
      <c r="I8" s="30" t="s">
        <v>43</v>
      </c>
      <c r="J8" s="1" t="s">
        <v>462</v>
      </c>
    </row>
    <row r="9" spans="1:10" ht="21.5" x14ac:dyDescent="0.9">
      <c r="A9" s="31"/>
      <c r="B9" s="31"/>
      <c r="C9" s="31"/>
      <c r="D9" s="32" t="s">
        <v>279</v>
      </c>
      <c r="E9" s="32" t="s">
        <v>280</v>
      </c>
      <c r="F9" s="31"/>
      <c r="G9" s="32" t="s">
        <v>279</v>
      </c>
      <c r="H9" s="32" t="s">
        <v>280</v>
      </c>
      <c r="I9" s="33"/>
      <c r="J9" s="1" t="s">
        <v>462</v>
      </c>
    </row>
    <row r="10" spans="1:10" ht="21.5" x14ac:dyDescent="0.9">
      <c r="A10" s="20">
        <v>1</v>
      </c>
      <c r="B10" s="19" t="s">
        <v>283</v>
      </c>
      <c r="C10" s="19" t="s">
        <v>284</v>
      </c>
      <c r="D10" s="19" t="s">
        <v>285</v>
      </c>
      <c r="E10" s="21"/>
      <c r="F10" s="19" t="s">
        <v>286</v>
      </c>
      <c r="G10" s="20">
        <v>100</v>
      </c>
      <c r="H10" s="21"/>
      <c r="I10" s="21"/>
      <c r="J10" s="1" t="s">
        <v>462</v>
      </c>
    </row>
    <row r="11" spans="1:10" ht="14.4" customHeight="1" x14ac:dyDescent="0.9">
      <c r="A11" s="20">
        <v>2</v>
      </c>
      <c r="B11" s="19" t="s">
        <v>287</v>
      </c>
      <c r="C11" s="19" t="s">
        <v>288</v>
      </c>
      <c r="D11" s="19" t="s">
        <v>289</v>
      </c>
      <c r="E11" s="19" t="s">
        <v>290</v>
      </c>
      <c r="F11" s="19" t="s">
        <v>286</v>
      </c>
      <c r="G11" s="20">
        <v>100</v>
      </c>
      <c r="H11" s="21"/>
      <c r="I11" s="19" t="s">
        <v>291</v>
      </c>
      <c r="J11" s="1" t="s">
        <v>462</v>
      </c>
    </row>
    <row r="12" spans="1:10" ht="21.5" x14ac:dyDescent="0.9">
      <c r="J12" s="1" t="s">
        <v>462</v>
      </c>
    </row>
    <row r="13" spans="1:10" ht="21.5" x14ac:dyDescent="0.9">
      <c r="A13" s="18" t="s">
        <v>419</v>
      </c>
      <c r="B13" s="18"/>
      <c r="C13" s="18"/>
      <c r="D13" s="18"/>
      <c r="E13" s="18"/>
      <c r="F13" s="18"/>
      <c r="G13" s="18"/>
      <c r="H13" s="18"/>
      <c r="I13" s="18"/>
      <c r="J13" s="1" t="s">
        <v>462</v>
      </c>
    </row>
    <row r="14" spans="1:10" ht="39" x14ac:dyDescent="0.9">
      <c r="A14" s="29" t="s">
        <v>273</v>
      </c>
      <c r="B14" s="29" t="s">
        <v>274</v>
      </c>
      <c r="C14" s="30" t="s">
        <v>275</v>
      </c>
      <c r="D14" s="32" t="s">
        <v>276</v>
      </c>
      <c r="E14" s="35"/>
      <c r="F14" s="29" t="s">
        <v>277</v>
      </c>
      <c r="G14" s="32" t="s">
        <v>420</v>
      </c>
      <c r="H14" s="35"/>
      <c r="I14" s="30" t="s">
        <v>43</v>
      </c>
      <c r="J14" s="1" t="s">
        <v>462</v>
      </c>
    </row>
    <row r="15" spans="1:10" ht="21.5" x14ac:dyDescent="0.9">
      <c r="A15" s="31"/>
      <c r="B15" s="31"/>
      <c r="C15" s="33"/>
      <c r="D15" s="32" t="s">
        <v>279</v>
      </c>
      <c r="E15" s="32" t="s">
        <v>280</v>
      </c>
      <c r="F15" s="31"/>
      <c r="G15" s="32" t="s">
        <v>279</v>
      </c>
      <c r="H15" s="32" t="s">
        <v>280</v>
      </c>
      <c r="I15" s="33"/>
      <c r="J15" s="1" t="s">
        <v>462</v>
      </c>
    </row>
    <row r="16" spans="1:10" ht="25" x14ac:dyDescent="0.9">
      <c r="A16" s="20">
        <v>1</v>
      </c>
      <c r="B16" s="19" t="s">
        <v>421</v>
      </c>
      <c r="C16" s="19" t="s">
        <v>303</v>
      </c>
      <c r="D16" s="19" t="s">
        <v>422</v>
      </c>
      <c r="E16" s="19" t="s">
        <v>423</v>
      </c>
      <c r="F16" s="19" t="s">
        <v>286</v>
      </c>
      <c r="G16" s="20">
        <v>100</v>
      </c>
      <c r="H16" s="20">
        <v>100</v>
      </c>
      <c r="I16" s="21"/>
      <c r="J16" s="1" t="s">
        <v>462</v>
      </c>
    </row>
    <row r="17" spans="1:10" ht="25" x14ac:dyDescent="0.9">
      <c r="A17" s="20">
        <v>2</v>
      </c>
      <c r="B17" s="19" t="s">
        <v>424</v>
      </c>
      <c r="C17" s="19" t="s">
        <v>325</v>
      </c>
      <c r="D17" s="19" t="s">
        <v>422</v>
      </c>
      <c r="E17" s="21"/>
      <c r="F17" s="19" t="s">
        <v>286</v>
      </c>
      <c r="G17" s="20">
        <v>100</v>
      </c>
      <c r="H17" s="21"/>
      <c r="I17" s="21"/>
      <c r="J17" s="1" t="s">
        <v>462</v>
      </c>
    </row>
    <row r="18" spans="1:10" ht="21.5" x14ac:dyDescent="0.9">
      <c r="A18" s="20">
        <v>3</v>
      </c>
      <c r="B18" s="19" t="s">
        <v>425</v>
      </c>
      <c r="C18" s="19" t="s">
        <v>303</v>
      </c>
      <c r="D18" s="19" t="s">
        <v>376</v>
      </c>
      <c r="E18" s="19" t="s">
        <v>426</v>
      </c>
      <c r="F18" s="19" t="s">
        <v>286</v>
      </c>
      <c r="G18" s="20">
        <v>100</v>
      </c>
      <c r="H18" s="20">
        <v>100</v>
      </c>
      <c r="I18" s="21"/>
      <c r="J18" s="1" t="s">
        <v>462</v>
      </c>
    </row>
    <row r="19" spans="1:10" ht="25" x14ac:dyDescent="0.9">
      <c r="A19" s="20">
        <v>4</v>
      </c>
      <c r="B19" s="19" t="s">
        <v>427</v>
      </c>
      <c r="C19" s="19" t="s">
        <v>325</v>
      </c>
      <c r="D19" s="19" t="s">
        <v>428</v>
      </c>
      <c r="E19" s="21"/>
      <c r="F19" s="19" t="s">
        <v>286</v>
      </c>
      <c r="G19" s="20">
        <v>100</v>
      </c>
      <c r="H19" s="21"/>
      <c r="I19" s="21"/>
      <c r="J19" s="1" t="s">
        <v>462</v>
      </c>
    </row>
  </sheetData>
  <mergeCells count="4">
    <mergeCell ref="G8:H8"/>
    <mergeCell ref="D4:E4"/>
    <mergeCell ref="G4:H4"/>
    <mergeCell ref="A6:I6"/>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CD4C1-860D-4D1D-B0B3-124CA2A302AA}">
  <dimension ref="A1:J131"/>
  <sheetViews>
    <sheetView topLeftCell="A81" workbookViewId="0">
      <selection activeCell="M135" sqref="M135"/>
    </sheetView>
  </sheetViews>
  <sheetFormatPr defaultColWidth="8.90625" defaultRowHeight="20" x14ac:dyDescent="0.85"/>
  <cols>
    <col min="1" max="1" width="8.90625" style="47"/>
    <col min="2" max="2" width="13" style="47" customWidth="1"/>
    <col min="3" max="3" width="15.54296875" style="47" customWidth="1"/>
    <col min="4" max="4" width="14.81640625" style="47" customWidth="1"/>
    <col min="5" max="5" width="20" style="47" customWidth="1"/>
    <col min="6" max="6" width="18.36328125" style="47" customWidth="1"/>
    <col min="7" max="8" width="8.90625" style="47"/>
    <col min="9" max="9" width="15.1796875" style="47" customWidth="1"/>
    <col min="10" max="10" width="11.1796875" style="47" customWidth="1"/>
    <col min="11" max="16384" width="8.90625" style="47"/>
  </cols>
  <sheetData>
    <row r="1" spans="1:10" x14ac:dyDescent="0.85">
      <c r="A1" s="218" t="s">
        <v>473</v>
      </c>
      <c r="B1" s="218"/>
      <c r="C1" s="218"/>
      <c r="D1" s="218"/>
      <c r="E1" s="218"/>
      <c r="F1" s="218"/>
      <c r="G1" s="218"/>
      <c r="H1" s="218"/>
      <c r="I1" s="218"/>
      <c r="J1" s="218"/>
    </row>
    <row r="2" spans="1:10" ht="60" x14ac:dyDescent="0.85">
      <c r="A2" s="206" t="s">
        <v>44</v>
      </c>
      <c r="B2" s="52" t="s">
        <v>469</v>
      </c>
      <c r="C2" s="206" t="s">
        <v>45</v>
      </c>
      <c r="D2" s="206" t="s">
        <v>46</v>
      </c>
      <c r="E2" s="206"/>
      <c r="F2" s="52" t="s">
        <v>47</v>
      </c>
      <c r="G2" s="206" t="s">
        <v>48</v>
      </c>
      <c r="H2" s="206"/>
      <c r="I2" s="219" t="s">
        <v>22</v>
      </c>
      <c r="J2" s="219" t="s">
        <v>464</v>
      </c>
    </row>
    <row r="3" spans="1:10" x14ac:dyDescent="0.85">
      <c r="A3" s="206"/>
      <c r="B3" s="52" t="s">
        <v>463</v>
      </c>
      <c r="C3" s="206"/>
      <c r="D3" s="52" t="s">
        <v>12</v>
      </c>
      <c r="E3" s="52" t="s">
        <v>18</v>
      </c>
      <c r="F3" s="52"/>
      <c r="G3" s="52" t="s">
        <v>12</v>
      </c>
      <c r="H3" s="52" t="s">
        <v>18</v>
      </c>
      <c r="I3" s="219"/>
      <c r="J3" s="219"/>
    </row>
    <row r="4" spans="1:10" x14ac:dyDescent="0.85">
      <c r="A4" s="51">
        <v>1</v>
      </c>
      <c r="B4" s="3" t="s">
        <v>49</v>
      </c>
      <c r="C4" s="3" t="s">
        <v>51</v>
      </c>
      <c r="D4" s="3" t="s">
        <v>52</v>
      </c>
      <c r="E4" s="48"/>
      <c r="F4" s="53">
        <v>3.5</v>
      </c>
      <c r="G4" s="51">
        <v>100</v>
      </c>
      <c r="H4" s="48"/>
      <c r="I4" s="3" t="s">
        <v>53</v>
      </c>
      <c r="J4" s="49" t="s">
        <v>466</v>
      </c>
    </row>
    <row r="5" spans="1:10" x14ac:dyDescent="0.85">
      <c r="A5" s="51">
        <v>2</v>
      </c>
      <c r="B5" s="3" t="s">
        <v>226</v>
      </c>
      <c r="C5" s="3" t="s">
        <v>84</v>
      </c>
      <c r="D5" s="48"/>
      <c r="E5" s="3" t="s">
        <v>26</v>
      </c>
      <c r="F5" s="49"/>
      <c r="G5" s="49"/>
      <c r="H5" s="49"/>
      <c r="I5" s="3" t="s">
        <v>53</v>
      </c>
      <c r="J5" s="49" t="s">
        <v>465</v>
      </c>
    </row>
    <row r="6" spans="1:10" x14ac:dyDescent="0.85">
      <c r="A6" s="51">
        <v>3</v>
      </c>
      <c r="B6" s="3" t="s">
        <v>54</v>
      </c>
      <c r="C6" s="3" t="s">
        <v>51</v>
      </c>
      <c r="D6" s="48"/>
      <c r="E6" s="3" t="s">
        <v>55</v>
      </c>
      <c r="F6" s="53">
        <v>3</v>
      </c>
      <c r="G6" s="48"/>
      <c r="H6" s="51">
        <v>100</v>
      </c>
      <c r="I6" s="3" t="s">
        <v>53</v>
      </c>
      <c r="J6" s="49" t="s">
        <v>466</v>
      </c>
    </row>
    <row r="7" spans="1:10" x14ac:dyDescent="0.85">
      <c r="A7" s="51">
        <v>4</v>
      </c>
      <c r="B7" s="3" t="s">
        <v>56</v>
      </c>
      <c r="C7" s="3" t="s">
        <v>51</v>
      </c>
      <c r="D7" s="3" t="s">
        <v>57</v>
      </c>
      <c r="E7" s="48"/>
      <c r="F7" s="53">
        <v>3.5</v>
      </c>
      <c r="G7" s="51">
        <v>100</v>
      </c>
      <c r="H7" s="48"/>
      <c r="I7" s="3" t="s">
        <v>53</v>
      </c>
      <c r="J7" s="49" t="s">
        <v>466</v>
      </c>
    </row>
    <row r="8" spans="1:10" x14ac:dyDescent="0.85">
      <c r="A8" s="51">
        <v>5</v>
      </c>
      <c r="B8" s="3" t="s">
        <v>58</v>
      </c>
      <c r="C8" s="3" t="s">
        <v>59</v>
      </c>
      <c r="D8" s="3" t="s">
        <v>60</v>
      </c>
      <c r="E8" s="3" t="s">
        <v>61</v>
      </c>
      <c r="F8" s="3" t="s">
        <v>62</v>
      </c>
      <c r="G8" s="51">
        <v>100</v>
      </c>
      <c r="H8" s="51">
        <v>100</v>
      </c>
      <c r="I8" s="3" t="s">
        <v>63</v>
      </c>
      <c r="J8" s="49" t="s">
        <v>466</v>
      </c>
    </row>
    <row r="9" spans="1:10" ht="40" x14ac:dyDescent="0.85">
      <c r="A9" s="51">
        <v>6</v>
      </c>
      <c r="B9" s="3" t="s">
        <v>64</v>
      </c>
      <c r="C9" s="3" t="s">
        <v>59</v>
      </c>
      <c r="D9" s="3" t="s">
        <v>65</v>
      </c>
      <c r="E9" s="3" t="s">
        <v>55</v>
      </c>
      <c r="F9" s="3" t="s">
        <v>66</v>
      </c>
      <c r="G9" s="51">
        <v>100</v>
      </c>
      <c r="H9" s="51">
        <v>100</v>
      </c>
      <c r="I9" s="3" t="s">
        <v>63</v>
      </c>
      <c r="J9" s="49" t="s">
        <v>466</v>
      </c>
    </row>
    <row r="10" spans="1:10" ht="40" x14ac:dyDescent="0.85">
      <c r="A10" s="51">
        <v>7</v>
      </c>
      <c r="B10" s="3" t="s">
        <v>67</v>
      </c>
      <c r="C10" s="3" t="s">
        <v>51</v>
      </c>
      <c r="D10" s="3" t="s">
        <v>68</v>
      </c>
      <c r="E10" s="48"/>
      <c r="F10" s="53">
        <v>7</v>
      </c>
      <c r="G10" s="51">
        <v>100</v>
      </c>
      <c r="H10" s="48"/>
      <c r="I10" s="3" t="s">
        <v>69</v>
      </c>
      <c r="J10" s="49" t="s">
        <v>466</v>
      </c>
    </row>
    <row r="11" spans="1:10" ht="40" x14ac:dyDescent="0.85">
      <c r="A11" s="51">
        <v>8</v>
      </c>
      <c r="B11" s="3" t="s">
        <v>70</v>
      </c>
      <c r="C11" s="3" t="s">
        <v>51</v>
      </c>
      <c r="D11" s="48"/>
      <c r="E11" s="3" t="s">
        <v>27</v>
      </c>
      <c r="F11" s="53">
        <v>3.5</v>
      </c>
      <c r="G11" s="48"/>
      <c r="H11" s="51">
        <v>100</v>
      </c>
      <c r="I11" s="3" t="s">
        <v>69</v>
      </c>
      <c r="J11" s="49" t="s">
        <v>466</v>
      </c>
    </row>
    <row r="12" spans="1:10" ht="40" x14ac:dyDescent="0.85">
      <c r="A12" s="51">
        <v>9</v>
      </c>
      <c r="B12" s="3" t="s">
        <v>71</v>
      </c>
      <c r="C12" s="3" t="s">
        <v>51</v>
      </c>
      <c r="D12" s="3" t="s">
        <v>68</v>
      </c>
      <c r="E12" s="48"/>
      <c r="F12" s="53">
        <v>3.5</v>
      </c>
      <c r="G12" s="51">
        <v>100</v>
      </c>
      <c r="H12" s="48"/>
      <c r="I12" s="3" t="s">
        <v>69</v>
      </c>
      <c r="J12" s="49" t="s">
        <v>466</v>
      </c>
    </row>
    <row r="13" spans="1:10" ht="40" x14ac:dyDescent="0.85">
      <c r="A13" s="51">
        <v>10</v>
      </c>
      <c r="B13" s="3" t="s">
        <v>72</v>
      </c>
      <c r="C13" s="3" t="s">
        <v>51</v>
      </c>
      <c r="D13" s="3" t="s">
        <v>73</v>
      </c>
      <c r="E13" s="48"/>
      <c r="F13" s="53">
        <v>3.5</v>
      </c>
      <c r="G13" s="51">
        <v>100</v>
      </c>
      <c r="H13" s="48"/>
      <c r="I13" s="3" t="s">
        <v>53</v>
      </c>
      <c r="J13" s="49" t="s">
        <v>466</v>
      </c>
    </row>
    <row r="14" spans="1:10" x14ac:dyDescent="0.85">
      <c r="A14" s="51">
        <v>11</v>
      </c>
      <c r="B14" s="3" t="s">
        <v>74</v>
      </c>
      <c r="C14" s="3" t="s">
        <v>51</v>
      </c>
      <c r="D14" s="48"/>
      <c r="E14" s="3" t="s">
        <v>75</v>
      </c>
      <c r="F14" s="53">
        <v>3.5</v>
      </c>
      <c r="G14" s="48"/>
      <c r="H14" s="51">
        <v>100</v>
      </c>
      <c r="I14" s="3" t="s">
        <v>53</v>
      </c>
      <c r="J14" s="49" t="s">
        <v>466</v>
      </c>
    </row>
    <row r="15" spans="1:10" x14ac:dyDescent="0.85">
      <c r="A15" s="51">
        <v>12</v>
      </c>
      <c r="B15" s="3" t="s">
        <v>76</v>
      </c>
      <c r="C15" s="3" t="s">
        <v>51</v>
      </c>
      <c r="D15" s="48"/>
      <c r="E15" s="3" t="s">
        <v>75</v>
      </c>
      <c r="F15" s="53">
        <v>3.5</v>
      </c>
      <c r="G15" s="48"/>
      <c r="H15" s="51">
        <v>100</v>
      </c>
      <c r="I15" s="3" t="s">
        <v>53</v>
      </c>
      <c r="J15" s="49" t="s">
        <v>466</v>
      </c>
    </row>
    <row r="16" spans="1:10" x14ac:dyDescent="0.85">
      <c r="A16" s="51">
        <v>13</v>
      </c>
      <c r="B16" s="3" t="s">
        <v>77</v>
      </c>
      <c r="C16" s="3" t="s">
        <v>51</v>
      </c>
      <c r="D16" s="3" t="s">
        <v>78</v>
      </c>
      <c r="E16" s="48"/>
      <c r="F16" s="53">
        <v>3.5</v>
      </c>
      <c r="G16" s="51">
        <v>100</v>
      </c>
      <c r="H16" s="48"/>
      <c r="I16" s="3" t="s">
        <v>53</v>
      </c>
      <c r="J16" s="49" t="s">
        <v>466</v>
      </c>
    </row>
    <row r="17" spans="1:10" ht="40" x14ac:dyDescent="0.85">
      <c r="A17" s="51">
        <v>14</v>
      </c>
      <c r="B17" s="3" t="s">
        <v>79</v>
      </c>
      <c r="C17" s="3" t="s">
        <v>59</v>
      </c>
      <c r="D17" s="3" t="s">
        <v>80</v>
      </c>
      <c r="E17" s="3" t="s">
        <v>81</v>
      </c>
      <c r="F17" s="3" t="s">
        <v>82</v>
      </c>
      <c r="G17" s="51">
        <v>100</v>
      </c>
      <c r="H17" s="51">
        <v>100</v>
      </c>
      <c r="I17" s="3" t="s">
        <v>251</v>
      </c>
      <c r="J17" s="49" t="s">
        <v>466</v>
      </c>
    </row>
    <row r="18" spans="1:10" x14ac:dyDescent="0.85">
      <c r="A18" s="51">
        <v>15</v>
      </c>
      <c r="B18" s="3" t="s">
        <v>83</v>
      </c>
      <c r="C18" s="3" t="s">
        <v>84</v>
      </c>
      <c r="D18" s="3" t="s">
        <v>52</v>
      </c>
      <c r="E18" s="48"/>
      <c r="F18" s="53">
        <v>3.5</v>
      </c>
      <c r="G18" s="51">
        <v>100</v>
      </c>
      <c r="H18" s="48"/>
      <c r="I18" s="3" t="s">
        <v>53</v>
      </c>
      <c r="J18" s="49" t="s">
        <v>466</v>
      </c>
    </row>
    <row r="19" spans="1:10" ht="40" x14ac:dyDescent="0.85">
      <c r="A19" s="51">
        <v>16</v>
      </c>
      <c r="B19" s="3" t="s">
        <v>85</v>
      </c>
      <c r="C19" s="3" t="s">
        <v>59</v>
      </c>
      <c r="D19" s="3" t="s">
        <v>52</v>
      </c>
      <c r="E19" s="3" t="s">
        <v>86</v>
      </c>
      <c r="F19" s="3" t="s">
        <v>66</v>
      </c>
      <c r="G19" s="51">
        <v>100</v>
      </c>
      <c r="H19" s="51">
        <v>100</v>
      </c>
      <c r="I19" s="3" t="s">
        <v>251</v>
      </c>
      <c r="J19" s="49" t="s">
        <v>466</v>
      </c>
    </row>
    <row r="20" spans="1:10" ht="40" x14ac:dyDescent="0.85">
      <c r="A20" s="51">
        <v>17</v>
      </c>
      <c r="B20" s="3" t="s">
        <v>6</v>
      </c>
      <c r="C20" s="3" t="s">
        <v>59</v>
      </c>
      <c r="D20" s="3" t="s">
        <v>87</v>
      </c>
      <c r="E20" s="3" t="s">
        <v>88</v>
      </c>
      <c r="F20" s="3" t="s">
        <v>66</v>
      </c>
      <c r="G20" s="51">
        <v>100</v>
      </c>
      <c r="H20" s="51">
        <v>100</v>
      </c>
      <c r="I20" s="3" t="s">
        <v>251</v>
      </c>
      <c r="J20" s="49" t="s">
        <v>466</v>
      </c>
    </row>
    <row r="21" spans="1:10" ht="40" x14ac:dyDescent="0.85">
      <c r="A21" s="51">
        <v>18</v>
      </c>
      <c r="B21" s="3" t="s">
        <v>89</v>
      </c>
      <c r="C21" s="3" t="s">
        <v>59</v>
      </c>
      <c r="D21" s="3" t="s">
        <v>52</v>
      </c>
      <c r="E21" s="3" t="s">
        <v>52</v>
      </c>
      <c r="F21" s="3" t="s">
        <v>66</v>
      </c>
      <c r="G21" s="51">
        <v>100</v>
      </c>
      <c r="H21" s="51">
        <v>100</v>
      </c>
      <c r="I21" s="3" t="s">
        <v>251</v>
      </c>
      <c r="J21" s="49" t="s">
        <v>466</v>
      </c>
    </row>
    <row r="22" spans="1:10" ht="40" x14ac:dyDescent="0.85">
      <c r="A22" s="51">
        <v>19</v>
      </c>
      <c r="B22" s="3" t="s">
        <v>7</v>
      </c>
      <c r="C22" s="3" t="s">
        <v>59</v>
      </c>
      <c r="D22" s="3" t="s">
        <v>52</v>
      </c>
      <c r="E22" s="3" t="s">
        <v>52</v>
      </c>
      <c r="F22" s="3" t="s">
        <v>66</v>
      </c>
      <c r="G22" s="51">
        <v>100</v>
      </c>
      <c r="H22" s="51">
        <v>100</v>
      </c>
      <c r="I22" s="3" t="s">
        <v>251</v>
      </c>
      <c r="J22" s="49" t="s">
        <v>466</v>
      </c>
    </row>
    <row r="23" spans="1:10" x14ac:dyDescent="0.85">
      <c r="A23" s="51">
        <v>20</v>
      </c>
      <c r="B23" s="3" t="s">
        <v>90</v>
      </c>
      <c r="C23" s="3" t="s">
        <v>51</v>
      </c>
      <c r="D23" s="3" t="s">
        <v>91</v>
      </c>
      <c r="E23" s="48"/>
      <c r="F23" s="53">
        <v>5.5</v>
      </c>
      <c r="G23" s="51">
        <v>100</v>
      </c>
      <c r="H23" s="48"/>
      <c r="I23" s="3" t="s">
        <v>53</v>
      </c>
      <c r="J23" s="49" t="s">
        <v>466</v>
      </c>
    </row>
    <row r="24" spans="1:10" x14ac:dyDescent="0.85">
      <c r="A24" s="51">
        <v>21</v>
      </c>
      <c r="B24" s="3" t="s">
        <v>92</v>
      </c>
      <c r="C24" s="3" t="s">
        <v>51</v>
      </c>
      <c r="D24" s="48"/>
      <c r="E24" s="3" t="s">
        <v>55</v>
      </c>
      <c r="F24" s="53">
        <v>3</v>
      </c>
      <c r="G24" s="48"/>
      <c r="H24" s="51">
        <v>100</v>
      </c>
      <c r="I24" s="3" t="s">
        <v>53</v>
      </c>
      <c r="J24" s="49" t="s">
        <v>466</v>
      </c>
    </row>
    <row r="25" spans="1:10" x14ac:dyDescent="0.85">
      <c r="A25" s="51">
        <v>22</v>
      </c>
      <c r="B25" s="3" t="s">
        <v>93</v>
      </c>
      <c r="C25" s="3" t="s">
        <v>59</v>
      </c>
      <c r="D25" s="3" t="s">
        <v>52</v>
      </c>
      <c r="E25" s="3" t="s">
        <v>52</v>
      </c>
      <c r="F25" s="3" t="s">
        <v>66</v>
      </c>
      <c r="G25" s="51">
        <v>100</v>
      </c>
      <c r="H25" s="51">
        <v>100</v>
      </c>
      <c r="I25" s="3" t="s">
        <v>63</v>
      </c>
      <c r="J25" s="49" t="s">
        <v>466</v>
      </c>
    </row>
    <row r="26" spans="1:10" x14ac:dyDescent="0.85">
      <c r="A26" s="51">
        <v>23</v>
      </c>
      <c r="B26" s="3" t="s">
        <v>228</v>
      </c>
      <c r="C26" s="3" t="s">
        <v>51</v>
      </c>
      <c r="D26" s="3" t="s">
        <v>229</v>
      </c>
      <c r="E26" s="48"/>
      <c r="F26" s="49"/>
      <c r="G26" s="49"/>
      <c r="H26" s="49"/>
      <c r="I26" s="3" t="s">
        <v>53</v>
      </c>
      <c r="J26" s="49" t="s">
        <v>465</v>
      </c>
    </row>
    <row r="27" spans="1:10" ht="40" x14ac:dyDescent="0.85">
      <c r="A27" s="51">
        <v>24</v>
      </c>
      <c r="B27" s="3" t="s">
        <v>94</v>
      </c>
      <c r="C27" s="3" t="s">
        <v>51</v>
      </c>
      <c r="D27" s="48"/>
      <c r="E27" s="3" t="s">
        <v>52</v>
      </c>
      <c r="F27" s="53">
        <v>3.5</v>
      </c>
      <c r="G27" s="48"/>
      <c r="H27" s="51">
        <v>100</v>
      </c>
      <c r="I27" s="3" t="s">
        <v>69</v>
      </c>
      <c r="J27" s="49" t="s">
        <v>466</v>
      </c>
    </row>
    <row r="28" spans="1:10" ht="40" x14ac:dyDescent="0.85">
      <c r="A28" s="51">
        <v>25</v>
      </c>
      <c r="B28" s="3" t="s">
        <v>95</v>
      </c>
      <c r="C28" s="3" t="s">
        <v>51</v>
      </c>
      <c r="D28" s="3" t="s">
        <v>52</v>
      </c>
      <c r="E28" s="48"/>
      <c r="F28" s="53">
        <v>3.5</v>
      </c>
      <c r="G28" s="51">
        <v>100</v>
      </c>
      <c r="H28" s="48"/>
      <c r="I28" s="3" t="s">
        <v>69</v>
      </c>
      <c r="J28" s="49" t="s">
        <v>466</v>
      </c>
    </row>
    <row r="29" spans="1:10" ht="40" x14ac:dyDescent="0.85">
      <c r="A29" s="51">
        <v>26</v>
      </c>
      <c r="B29" s="3" t="s">
        <v>96</v>
      </c>
      <c r="C29" s="3" t="s">
        <v>51</v>
      </c>
      <c r="D29" s="3" t="s">
        <v>52</v>
      </c>
      <c r="E29" s="48"/>
      <c r="F29" s="53">
        <v>3.5</v>
      </c>
      <c r="G29" s="51">
        <v>100</v>
      </c>
      <c r="H29" s="48"/>
      <c r="I29" s="3" t="s">
        <v>69</v>
      </c>
      <c r="J29" s="49" t="s">
        <v>466</v>
      </c>
    </row>
    <row r="30" spans="1:10" ht="40" x14ac:dyDescent="0.85">
      <c r="A30" s="51">
        <v>27</v>
      </c>
      <c r="B30" s="3" t="s">
        <v>97</v>
      </c>
      <c r="C30" s="3" t="s">
        <v>51</v>
      </c>
      <c r="D30" s="48"/>
      <c r="E30" s="3" t="s">
        <v>98</v>
      </c>
      <c r="F30" s="53">
        <v>5.5</v>
      </c>
      <c r="G30" s="48"/>
      <c r="H30" s="51">
        <v>100</v>
      </c>
      <c r="I30" s="3" t="s">
        <v>69</v>
      </c>
      <c r="J30" s="49" t="s">
        <v>466</v>
      </c>
    </row>
    <row r="31" spans="1:10" x14ac:dyDescent="0.85">
      <c r="A31" s="51">
        <v>28</v>
      </c>
      <c r="B31" s="3" t="s">
        <v>42</v>
      </c>
      <c r="C31" s="3" t="s">
        <v>51</v>
      </c>
      <c r="D31" s="3" t="s">
        <v>99</v>
      </c>
      <c r="E31" s="48"/>
      <c r="F31" s="53">
        <v>3.5</v>
      </c>
      <c r="G31" s="51">
        <v>100</v>
      </c>
      <c r="H31" s="48"/>
      <c r="I31" s="3" t="s">
        <v>53</v>
      </c>
      <c r="J31" s="49" t="s">
        <v>466</v>
      </c>
    </row>
    <row r="32" spans="1:10" x14ac:dyDescent="0.85">
      <c r="A32" s="51">
        <v>29</v>
      </c>
      <c r="B32" s="3" t="s">
        <v>100</v>
      </c>
      <c r="C32" s="3" t="s">
        <v>84</v>
      </c>
      <c r="D32" s="3" t="s">
        <v>99</v>
      </c>
      <c r="E32" s="48"/>
      <c r="F32" s="53">
        <v>3.5</v>
      </c>
      <c r="G32" s="51">
        <v>100</v>
      </c>
      <c r="H32" s="48"/>
      <c r="I32" s="3" t="s">
        <v>53</v>
      </c>
      <c r="J32" s="49" t="s">
        <v>466</v>
      </c>
    </row>
    <row r="33" spans="1:10" x14ac:dyDescent="0.85">
      <c r="A33" s="51">
        <v>30</v>
      </c>
      <c r="B33" s="3" t="s">
        <v>101</v>
      </c>
      <c r="C33" s="3" t="s">
        <v>51</v>
      </c>
      <c r="D33" s="48"/>
      <c r="E33" s="3" t="s">
        <v>55</v>
      </c>
      <c r="F33" s="53">
        <v>3.5</v>
      </c>
      <c r="G33" s="48"/>
      <c r="H33" s="51">
        <v>100</v>
      </c>
      <c r="I33" s="3" t="s">
        <v>53</v>
      </c>
      <c r="J33" s="49" t="s">
        <v>466</v>
      </c>
    </row>
    <row r="34" spans="1:10" x14ac:dyDescent="0.85">
      <c r="A34" s="51">
        <v>31</v>
      </c>
      <c r="B34" s="3" t="s">
        <v>102</v>
      </c>
      <c r="C34" s="3" t="s">
        <v>84</v>
      </c>
      <c r="D34" s="3" t="s">
        <v>52</v>
      </c>
      <c r="E34" s="48"/>
      <c r="F34" s="53">
        <v>3.5</v>
      </c>
      <c r="G34" s="51">
        <v>100</v>
      </c>
      <c r="H34" s="48"/>
      <c r="I34" s="3" t="s">
        <v>472</v>
      </c>
      <c r="J34" s="49" t="s">
        <v>466</v>
      </c>
    </row>
    <row r="35" spans="1:10" ht="40" x14ac:dyDescent="0.85">
      <c r="A35" s="51">
        <v>32</v>
      </c>
      <c r="B35" s="3" t="s">
        <v>103</v>
      </c>
      <c r="C35" s="3" t="s">
        <v>51</v>
      </c>
      <c r="D35" s="3" t="s">
        <v>52</v>
      </c>
      <c r="E35" s="48"/>
      <c r="F35" s="53">
        <v>5.5</v>
      </c>
      <c r="G35" s="51">
        <v>100</v>
      </c>
      <c r="H35" s="48"/>
      <c r="I35" s="3" t="s">
        <v>69</v>
      </c>
      <c r="J35" s="49" t="s">
        <v>466</v>
      </c>
    </row>
    <row r="36" spans="1:10" ht="40" x14ac:dyDescent="0.85">
      <c r="A36" s="51">
        <v>33</v>
      </c>
      <c r="B36" s="3" t="s">
        <v>104</v>
      </c>
      <c r="C36" s="3" t="s">
        <v>51</v>
      </c>
      <c r="D36" s="48"/>
      <c r="E36" s="3" t="s">
        <v>52</v>
      </c>
      <c r="F36" s="53">
        <v>3.5</v>
      </c>
      <c r="G36" s="48"/>
      <c r="H36" s="51">
        <v>100</v>
      </c>
      <c r="I36" s="3" t="s">
        <v>69</v>
      </c>
      <c r="J36" s="49" t="s">
        <v>466</v>
      </c>
    </row>
    <row r="37" spans="1:10" x14ac:dyDescent="0.85">
      <c r="A37" s="51">
        <v>34</v>
      </c>
      <c r="B37" s="3" t="s">
        <v>105</v>
      </c>
      <c r="C37" s="3" t="s">
        <v>84</v>
      </c>
      <c r="D37" s="3" t="s">
        <v>106</v>
      </c>
      <c r="E37" s="48"/>
      <c r="F37" s="53">
        <v>3.5</v>
      </c>
      <c r="G37" s="51">
        <v>100</v>
      </c>
      <c r="H37" s="48"/>
      <c r="I37" s="3" t="s">
        <v>53</v>
      </c>
      <c r="J37" s="49" t="s">
        <v>466</v>
      </c>
    </row>
    <row r="38" spans="1:10" x14ac:dyDescent="0.85">
      <c r="A38" s="51">
        <v>35</v>
      </c>
      <c r="B38" s="3" t="s">
        <v>107</v>
      </c>
      <c r="C38" s="3" t="s">
        <v>84</v>
      </c>
      <c r="D38" s="48"/>
      <c r="E38" s="3" t="s">
        <v>55</v>
      </c>
      <c r="F38" s="53">
        <v>3.5</v>
      </c>
      <c r="G38" s="48"/>
      <c r="H38" s="51">
        <v>100</v>
      </c>
      <c r="I38" s="3" t="s">
        <v>53</v>
      </c>
      <c r="J38" s="49" t="s">
        <v>466</v>
      </c>
    </row>
    <row r="39" spans="1:10" ht="40" x14ac:dyDescent="0.85">
      <c r="A39" s="51">
        <v>36</v>
      </c>
      <c r="B39" s="3" t="s">
        <v>8</v>
      </c>
      <c r="C39" s="3" t="s">
        <v>59</v>
      </c>
      <c r="D39" s="3" t="s">
        <v>52</v>
      </c>
      <c r="E39" s="3" t="s">
        <v>55</v>
      </c>
      <c r="F39" s="3" t="s">
        <v>108</v>
      </c>
      <c r="G39" s="51">
        <v>100</v>
      </c>
      <c r="H39" s="51">
        <v>100</v>
      </c>
      <c r="I39" s="3" t="s">
        <v>220</v>
      </c>
      <c r="J39" s="49" t="s">
        <v>466</v>
      </c>
    </row>
    <row r="40" spans="1:10" x14ac:dyDescent="0.85">
      <c r="A40" s="51">
        <v>37</v>
      </c>
      <c r="B40" s="3" t="s">
        <v>109</v>
      </c>
      <c r="C40" s="3" t="s">
        <v>51</v>
      </c>
      <c r="D40" s="3" t="s">
        <v>110</v>
      </c>
      <c r="E40" s="48"/>
      <c r="F40" s="53">
        <v>3.5</v>
      </c>
      <c r="G40" s="51">
        <v>100</v>
      </c>
      <c r="H40" s="48"/>
      <c r="I40" s="3" t="s">
        <v>53</v>
      </c>
      <c r="J40" s="49" t="s">
        <v>466</v>
      </c>
    </row>
    <row r="41" spans="1:10" x14ac:dyDescent="0.85">
      <c r="A41" s="51">
        <v>38</v>
      </c>
      <c r="B41" s="3" t="s">
        <v>111</v>
      </c>
      <c r="C41" s="3" t="s">
        <v>51</v>
      </c>
      <c r="D41" s="48"/>
      <c r="E41" s="3" t="s">
        <v>28</v>
      </c>
      <c r="F41" s="53">
        <v>7</v>
      </c>
      <c r="G41" s="48"/>
      <c r="H41" s="51">
        <v>100</v>
      </c>
      <c r="I41" s="3" t="s">
        <v>53</v>
      </c>
      <c r="J41" s="49" t="s">
        <v>466</v>
      </c>
    </row>
    <row r="42" spans="1:10" x14ac:dyDescent="0.85">
      <c r="A42" s="51">
        <v>39</v>
      </c>
      <c r="B42" s="3" t="s">
        <v>112</v>
      </c>
      <c r="C42" s="3" t="s">
        <v>51</v>
      </c>
      <c r="D42" s="3" t="s">
        <v>52</v>
      </c>
      <c r="E42" s="48"/>
      <c r="F42" s="53">
        <v>3.5</v>
      </c>
      <c r="G42" s="51">
        <v>100</v>
      </c>
      <c r="H42" s="48"/>
      <c r="I42" s="3" t="s">
        <v>53</v>
      </c>
      <c r="J42" s="49" t="s">
        <v>466</v>
      </c>
    </row>
    <row r="43" spans="1:10" x14ac:dyDescent="0.85">
      <c r="A43" s="51">
        <v>40</v>
      </c>
      <c r="B43" s="3" t="s">
        <v>113</v>
      </c>
      <c r="C43" s="3" t="s">
        <v>51</v>
      </c>
      <c r="D43" s="3" t="s">
        <v>114</v>
      </c>
      <c r="E43" s="48"/>
      <c r="F43" s="51">
        <v>10</v>
      </c>
      <c r="G43" s="51">
        <v>100</v>
      </c>
      <c r="H43" s="48"/>
      <c r="I43" s="3" t="s">
        <v>53</v>
      </c>
      <c r="J43" s="49" t="s">
        <v>466</v>
      </c>
    </row>
    <row r="44" spans="1:10" x14ac:dyDescent="0.85">
      <c r="A44" s="51">
        <v>41</v>
      </c>
      <c r="B44" s="3" t="s">
        <v>230</v>
      </c>
      <c r="C44" s="3" t="s">
        <v>51</v>
      </c>
      <c r="D44" s="3" t="s">
        <v>231</v>
      </c>
      <c r="E44" s="48"/>
      <c r="F44" s="49"/>
      <c r="G44" s="49"/>
      <c r="H44" s="49"/>
      <c r="I44" s="3" t="s">
        <v>53</v>
      </c>
      <c r="J44" s="49" t="s">
        <v>465</v>
      </c>
    </row>
    <row r="45" spans="1:10" x14ac:dyDescent="0.85">
      <c r="A45" s="51">
        <v>42</v>
      </c>
      <c r="B45" s="3" t="s">
        <v>232</v>
      </c>
      <c r="C45" s="3" t="s">
        <v>51</v>
      </c>
      <c r="D45" s="3" t="s">
        <v>123</v>
      </c>
      <c r="E45" s="48"/>
      <c r="F45" s="49"/>
      <c r="G45" s="49"/>
      <c r="H45" s="49"/>
      <c r="I45" s="3" t="s">
        <v>53</v>
      </c>
      <c r="J45" s="49" t="s">
        <v>465</v>
      </c>
    </row>
    <row r="46" spans="1:10" x14ac:dyDescent="0.85">
      <c r="A46" s="51">
        <v>43</v>
      </c>
      <c r="B46" s="3" t="s">
        <v>9</v>
      </c>
      <c r="C46" s="3" t="s">
        <v>59</v>
      </c>
      <c r="D46" s="3" t="s">
        <v>233</v>
      </c>
      <c r="E46" s="3" t="s">
        <v>233</v>
      </c>
      <c r="F46" s="49"/>
      <c r="G46" s="49"/>
      <c r="H46" s="49"/>
      <c r="I46" s="3" t="s">
        <v>53</v>
      </c>
      <c r="J46" s="49" t="s">
        <v>465</v>
      </c>
    </row>
    <row r="47" spans="1:10" ht="40" x14ac:dyDescent="0.85">
      <c r="A47" s="51">
        <v>44</v>
      </c>
      <c r="B47" s="3" t="s">
        <v>253</v>
      </c>
      <c r="C47" s="3" t="s">
        <v>51</v>
      </c>
      <c r="D47" s="48"/>
      <c r="E47" s="3" t="s">
        <v>254</v>
      </c>
      <c r="F47" s="49"/>
      <c r="G47" s="49"/>
      <c r="H47" s="49"/>
      <c r="I47" s="3" t="s">
        <v>69</v>
      </c>
      <c r="J47" s="49" t="s">
        <v>465</v>
      </c>
    </row>
    <row r="48" spans="1:10" x14ac:dyDescent="0.85">
      <c r="A48" s="51">
        <v>45</v>
      </c>
      <c r="B48" s="3" t="s">
        <v>234</v>
      </c>
      <c r="C48" s="3" t="s">
        <v>84</v>
      </c>
      <c r="D48" s="48"/>
      <c r="E48" s="3" t="s">
        <v>235</v>
      </c>
      <c r="F48" s="49"/>
      <c r="G48" s="49"/>
      <c r="H48" s="49"/>
      <c r="I48" s="3" t="s">
        <v>53</v>
      </c>
      <c r="J48" s="49" t="s">
        <v>465</v>
      </c>
    </row>
    <row r="49" spans="1:10" ht="40" x14ac:dyDescent="0.85">
      <c r="A49" s="51">
        <v>46</v>
      </c>
      <c r="B49" s="3" t="s">
        <v>255</v>
      </c>
      <c r="C49" s="3" t="s">
        <v>51</v>
      </c>
      <c r="D49" s="3" t="s">
        <v>52</v>
      </c>
      <c r="E49" s="48"/>
      <c r="F49" s="49"/>
      <c r="G49" s="49"/>
      <c r="H49" s="49"/>
      <c r="I49" s="3" t="s">
        <v>69</v>
      </c>
      <c r="J49" s="49" t="s">
        <v>465</v>
      </c>
    </row>
    <row r="50" spans="1:10" ht="40" x14ac:dyDescent="0.85">
      <c r="A50" s="51">
        <v>47</v>
      </c>
      <c r="B50" s="3" t="s">
        <v>256</v>
      </c>
      <c r="C50" s="3" t="s">
        <v>84</v>
      </c>
      <c r="D50" s="3" t="s">
        <v>52</v>
      </c>
      <c r="E50" s="48"/>
      <c r="F50" s="49"/>
      <c r="G50" s="49"/>
      <c r="H50" s="49"/>
      <c r="I50" s="3" t="s">
        <v>69</v>
      </c>
      <c r="J50" s="49" t="s">
        <v>465</v>
      </c>
    </row>
    <row r="51" spans="1:10" ht="40" x14ac:dyDescent="0.85">
      <c r="A51" s="51">
        <v>48</v>
      </c>
      <c r="B51" s="3" t="s">
        <v>257</v>
      </c>
      <c r="C51" s="3" t="s">
        <v>59</v>
      </c>
      <c r="D51" s="3" t="s">
        <v>123</v>
      </c>
      <c r="E51" s="3" t="s">
        <v>30</v>
      </c>
      <c r="F51" s="49"/>
      <c r="G51" s="49"/>
      <c r="H51" s="49"/>
      <c r="I51" s="3" t="s">
        <v>220</v>
      </c>
      <c r="J51" s="49" t="s">
        <v>465</v>
      </c>
    </row>
    <row r="52" spans="1:10" ht="40" x14ac:dyDescent="0.85">
      <c r="A52" s="51">
        <v>49</v>
      </c>
      <c r="B52" s="3" t="s">
        <v>115</v>
      </c>
      <c r="C52" s="3" t="s">
        <v>51</v>
      </c>
      <c r="D52" s="3" t="s">
        <v>116</v>
      </c>
      <c r="E52" s="48"/>
      <c r="F52" s="53">
        <v>3.5</v>
      </c>
      <c r="G52" s="51">
        <v>100</v>
      </c>
      <c r="H52" s="48"/>
      <c r="I52" s="3" t="s">
        <v>69</v>
      </c>
      <c r="J52" s="49" t="s">
        <v>466</v>
      </c>
    </row>
    <row r="53" spans="1:10" ht="40" x14ac:dyDescent="0.85">
      <c r="A53" s="51">
        <v>51</v>
      </c>
      <c r="B53" s="3" t="s">
        <v>117</v>
      </c>
      <c r="C53" s="3" t="s">
        <v>51</v>
      </c>
      <c r="D53" s="3" t="s">
        <v>52</v>
      </c>
      <c r="E53" s="48"/>
      <c r="F53" s="53">
        <v>3.5</v>
      </c>
      <c r="G53" s="51">
        <v>100</v>
      </c>
      <c r="H53" s="48"/>
      <c r="I53" s="3" t="s">
        <v>69</v>
      </c>
      <c r="J53" s="49" t="s">
        <v>466</v>
      </c>
    </row>
    <row r="54" spans="1:10" ht="40" x14ac:dyDescent="0.85">
      <c r="A54" s="51">
        <v>53</v>
      </c>
      <c r="B54" s="3" t="s">
        <v>118</v>
      </c>
      <c r="C54" s="3" t="s">
        <v>51</v>
      </c>
      <c r="D54" s="48"/>
      <c r="E54" s="3" t="s">
        <v>55</v>
      </c>
      <c r="F54" s="53">
        <v>3.5</v>
      </c>
      <c r="G54" s="48"/>
      <c r="H54" s="51">
        <v>100</v>
      </c>
      <c r="I54" s="3" t="s">
        <v>69</v>
      </c>
      <c r="J54" s="49" t="s">
        <v>466</v>
      </c>
    </row>
    <row r="55" spans="1:10" ht="40" x14ac:dyDescent="0.85">
      <c r="A55" s="51">
        <v>55</v>
      </c>
      <c r="B55" s="3" t="s">
        <v>119</v>
      </c>
      <c r="C55" s="3" t="s">
        <v>84</v>
      </c>
      <c r="D55" s="3" t="s">
        <v>52</v>
      </c>
      <c r="E55" s="48"/>
      <c r="F55" s="53">
        <v>3.5</v>
      </c>
      <c r="G55" s="51">
        <v>100</v>
      </c>
      <c r="H55" s="48"/>
      <c r="I55" s="3" t="s">
        <v>69</v>
      </c>
      <c r="J55" s="49" t="s">
        <v>466</v>
      </c>
    </row>
    <row r="56" spans="1:10" ht="40" x14ac:dyDescent="0.85">
      <c r="A56" s="51">
        <v>57</v>
      </c>
      <c r="B56" s="3" t="s">
        <v>120</v>
      </c>
      <c r="C56" s="3" t="s">
        <v>51</v>
      </c>
      <c r="D56" s="48"/>
      <c r="E56" s="3" t="s">
        <v>55</v>
      </c>
      <c r="F56" s="53">
        <v>3.5</v>
      </c>
      <c r="G56" s="48"/>
      <c r="H56" s="51">
        <v>100</v>
      </c>
      <c r="I56" s="3" t="s">
        <v>69</v>
      </c>
      <c r="J56" s="49" t="s">
        <v>466</v>
      </c>
    </row>
    <row r="57" spans="1:10" ht="40" x14ac:dyDescent="0.85">
      <c r="A57" s="51">
        <v>58</v>
      </c>
      <c r="B57" s="3" t="s">
        <v>126</v>
      </c>
      <c r="C57" s="3" t="s">
        <v>59</v>
      </c>
      <c r="D57" s="3" t="s">
        <v>127</v>
      </c>
      <c r="E57" s="3" t="s">
        <v>128</v>
      </c>
      <c r="F57" s="3" t="s">
        <v>66</v>
      </c>
      <c r="G57" s="51">
        <v>100</v>
      </c>
      <c r="H57" s="51">
        <v>100</v>
      </c>
      <c r="I57" s="3" t="s">
        <v>221</v>
      </c>
      <c r="J57" s="49" t="s">
        <v>466</v>
      </c>
    </row>
    <row r="58" spans="1:10" ht="40" x14ac:dyDescent="0.85">
      <c r="A58" s="51">
        <v>59</v>
      </c>
      <c r="B58" s="3" t="s">
        <v>129</v>
      </c>
      <c r="C58" s="3" t="s">
        <v>51</v>
      </c>
      <c r="D58" s="3" t="s">
        <v>52</v>
      </c>
      <c r="E58" s="48"/>
      <c r="F58" s="53">
        <v>3.5</v>
      </c>
      <c r="G58" s="51">
        <v>100</v>
      </c>
      <c r="H58" s="48"/>
      <c r="I58" s="3" t="s">
        <v>69</v>
      </c>
      <c r="J58" s="49" t="s">
        <v>466</v>
      </c>
    </row>
    <row r="59" spans="1:10" ht="40" x14ac:dyDescent="0.85">
      <c r="A59" s="51">
        <v>60</v>
      </c>
      <c r="B59" s="3" t="s">
        <v>11</v>
      </c>
      <c r="C59" s="3" t="s">
        <v>59</v>
      </c>
      <c r="D59" s="3" t="s">
        <v>127</v>
      </c>
      <c r="E59" s="3" t="s">
        <v>55</v>
      </c>
      <c r="F59" s="3" t="s">
        <v>66</v>
      </c>
      <c r="G59" s="51">
        <v>100</v>
      </c>
      <c r="H59" s="51">
        <v>100</v>
      </c>
      <c r="I59" s="3" t="s">
        <v>221</v>
      </c>
      <c r="J59" s="49" t="s">
        <v>466</v>
      </c>
    </row>
    <row r="60" spans="1:10" ht="40" x14ac:dyDescent="0.85">
      <c r="A60" s="51">
        <v>61</v>
      </c>
      <c r="B60" s="3" t="s">
        <v>37</v>
      </c>
      <c r="C60" s="3" t="s">
        <v>59</v>
      </c>
      <c r="D60" s="3" t="s">
        <v>32</v>
      </c>
      <c r="E60" s="3" t="s">
        <v>55</v>
      </c>
      <c r="F60" s="3" t="s">
        <v>66</v>
      </c>
      <c r="G60" s="51">
        <v>100</v>
      </c>
      <c r="H60" s="51">
        <v>100</v>
      </c>
      <c r="I60" s="3" t="s">
        <v>221</v>
      </c>
      <c r="J60" s="49" t="s">
        <v>466</v>
      </c>
    </row>
    <row r="61" spans="1:10" ht="60" x14ac:dyDescent="0.85">
      <c r="A61" s="51">
        <v>62</v>
      </c>
      <c r="B61" s="3" t="s">
        <v>131</v>
      </c>
      <c r="C61" s="3" t="s">
        <v>51</v>
      </c>
      <c r="D61" s="3" t="s">
        <v>132</v>
      </c>
      <c r="E61" s="48"/>
      <c r="F61" s="51">
        <v>7</v>
      </c>
      <c r="G61" s="51">
        <v>100</v>
      </c>
      <c r="H61" s="48"/>
      <c r="I61" s="3" t="s">
        <v>53</v>
      </c>
      <c r="J61" s="49" t="s">
        <v>466</v>
      </c>
    </row>
    <row r="62" spans="1:10" ht="40" x14ac:dyDescent="0.85">
      <c r="A62" s="51">
        <v>63</v>
      </c>
      <c r="B62" s="3" t="s">
        <v>237</v>
      </c>
      <c r="C62" s="3" t="s">
        <v>51</v>
      </c>
      <c r="D62" s="3" t="s">
        <v>33</v>
      </c>
      <c r="E62" s="48"/>
      <c r="F62" s="49"/>
      <c r="G62" s="49"/>
      <c r="H62" s="49"/>
      <c r="I62" s="3" t="s">
        <v>53</v>
      </c>
      <c r="J62" s="49" t="s">
        <v>465</v>
      </c>
    </row>
    <row r="63" spans="1:10" x14ac:dyDescent="0.85">
      <c r="A63" s="51">
        <v>64</v>
      </c>
      <c r="B63" s="3" t="s">
        <v>238</v>
      </c>
      <c r="C63" s="3" t="s">
        <v>51</v>
      </c>
      <c r="D63" s="48"/>
      <c r="E63" s="3" t="s">
        <v>239</v>
      </c>
      <c r="F63" s="49"/>
      <c r="G63" s="49"/>
      <c r="H63" s="49"/>
      <c r="I63" s="3" t="s">
        <v>53</v>
      </c>
      <c r="J63" s="49" t="s">
        <v>465</v>
      </c>
    </row>
    <row r="64" spans="1:10" x14ac:dyDescent="0.85">
      <c r="A64" s="51">
        <v>65</v>
      </c>
      <c r="B64" s="3" t="s">
        <v>240</v>
      </c>
      <c r="C64" s="3" t="s">
        <v>51</v>
      </c>
      <c r="D64" s="3" t="s">
        <v>241</v>
      </c>
      <c r="E64" s="48"/>
      <c r="F64" s="49"/>
      <c r="G64" s="49"/>
      <c r="H64" s="49"/>
      <c r="I64" s="3" t="s">
        <v>53</v>
      </c>
      <c r="J64" s="49" t="s">
        <v>465</v>
      </c>
    </row>
    <row r="65" spans="1:10" ht="40" x14ac:dyDescent="0.85">
      <c r="A65" s="51">
        <v>66</v>
      </c>
      <c r="B65" s="3" t="s">
        <v>258</v>
      </c>
      <c r="C65" s="3" t="s">
        <v>59</v>
      </c>
      <c r="D65" s="3" t="s">
        <v>241</v>
      </c>
      <c r="E65" s="3" t="s">
        <v>259</v>
      </c>
      <c r="F65" s="49"/>
      <c r="G65" s="49"/>
      <c r="H65" s="49"/>
      <c r="I65" s="3" t="s">
        <v>221</v>
      </c>
      <c r="J65" s="49" t="s">
        <v>465</v>
      </c>
    </row>
    <row r="66" spans="1:10" x14ac:dyDescent="0.85">
      <c r="A66" s="51">
        <v>67</v>
      </c>
      <c r="B66" s="3" t="s">
        <v>242</v>
      </c>
      <c r="C66" s="3" t="s">
        <v>51</v>
      </c>
      <c r="D66" s="3" t="s">
        <v>52</v>
      </c>
      <c r="E66" s="48"/>
      <c r="F66" s="49"/>
      <c r="G66" s="49"/>
      <c r="H66" s="49"/>
      <c r="I66" s="3" t="s">
        <v>53</v>
      </c>
      <c r="J66" s="49" t="s">
        <v>465</v>
      </c>
    </row>
    <row r="67" spans="1:10" x14ac:dyDescent="0.85">
      <c r="A67" s="51">
        <v>68</v>
      </c>
      <c r="B67" s="3" t="s">
        <v>243</v>
      </c>
      <c r="C67" s="3" t="s">
        <v>84</v>
      </c>
      <c r="D67" s="3" t="s">
        <v>215</v>
      </c>
      <c r="E67" s="48"/>
      <c r="F67" s="49"/>
      <c r="G67" s="49"/>
      <c r="H67" s="49"/>
      <c r="I67" s="3" t="s">
        <v>53</v>
      </c>
      <c r="J67" s="49" t="s">
        <v>465</v>
      </c>
    </row>
    <row r="68" spans="1:10" ht="40" x14ac:dyDescent="0.85">
      <c r="A68" s="51">
        <v>69</v>
      </c>
      <c r="B68" s="3" t="s">
        <v>13</v>
      </c>
      <c r="C68" s="3" t="s">
        <v>59</v>
      </c>
      <c r="D68" s="3" t="s">
        <v>52</v>
      </c>
      <c r="E68" s="3" t="s">
        <v>260</v>
      </c>
      <c r="F68" s="49"/>
      <c r="G68" s="49"/>
      <c r="H68" s="49"/>
      <c r="I68" s="3" t="s">
        <v>221</v>
      </c>
      <c r="J68" s="49" t="s">
        <v>465</v>
      </c>
    </row>
    <row r="69" spans="1:10" x14ac:dyDescent="0.85">
      <c r="A69" s="51">
        <v>70</v>
      </c>
      <c r="B69" s="3" t="s">
        <v>261</v>
      </c>
      <c r="C69" s="3" t="s">
        <v>51</v>
      </c>
      <c r="D69" s="48"/>
      <c r="E69" s="3" t="s">
        <v>262</v>
      </c>
      <c r="F69" s="49"/>
      <c r="G69" s="49"/>
      <c r="H69" s="49"/>
      <c r="I69" s="3" t="s">
        <v>134</v>
      </c>
      <c r="J69" s="49" t="s">
        <v>465</v>
      </c>
    </row>
    <row r="70" spans="1:10" x14ac:dyDescent="0.85">
      <c r="A70" s="51">
        <v>71</v>
      </c>
      <c r="B70" s="3" t="s">
        <v>14</v>
      </c>
      <c r="C70" s="3" t="s">
        <v>51</v>
      </c>
      <c r="D70" s="3" t="s">
        <v>34</v>
      </c>
      <c r="E70" s="48"/>
      <c r="F70" s="49"/>
      <c r="G70" s="49"/>
      <c r="H70" s="49"/>
      <c r="I70" s="3" t="s">
        <v>134</v>
      </c>
      <c r="J70" s="49" t="s">
        <v>465</v>
      </c>
    </row>
    <row r="71" spans="1:10" x14ac:dyDescent="0.85">
      <c r="A71" s="51">
        <v>72</v>
      </c>
      <c r="B71" s="3" t="s">
        <v>133</v>
      </c>
      <c r="C71" s="3" t="s">
        <v>51</v>
      </c>
      <c r="D71" s="48"/>
      <c r="E71" s="3" t="s">
        <v>55</v>
      </c>
      <c r="F71" s="53">
        <v>3.5</v>
      </c>
      <c r="G71" s="48"/>
      <c r="H71" s="51">
        <v>100</v>
      </c>
      <c r="I71" s="3" t="s">
        <v>134</v>
      </c>
      <c r="J71" s="49" t="s">
        <v>466</v>
      </c>
    </row>
    <row r="72" spans="1:10" ht="40" x14ac:dyDescent="0.85">
      <c r="A72" s="51">
        <v>73</v>
      </c>
      <c r="B72" s="3" t="s">
        <v>135</v>
      </c>
      <c r="C72" s="3" t="s">
        <v>59</v>
      </c>
      <c r="D72" s="3" t="s">
        <v>52</v>
      </c>
      <c r="E72" s="3" t="s">
        <v>55</v>
      </c>
      <c r="F72" s="51">
        <v>3</v>
      </c>
      <c r="G72" s="51">
        <v>100</v>
      </c>
      <c r="H72" s="51">
        <v>100</v>
      </c>
      <c r="I72" s="3" t="s">
        <v>69</v>
      </c>
      <c r="J72" s="49" t="s">
        <v>466</v>
      </c>
    </row>
    <row r="73" spans="1:10" x14ac:dyDescent="0.85">
      <c r="A73" s="51">
        <v>74</v>
      </c>
      <c r="B73" s="3" t="s">
        <v>38</v>
      </c>
      <c r="C73" s="3" t="s">
        <v>51</v>
      </c>
      <c r="D73" s="48"/>
      <c r="E73" s="3" t="s">
        <v>244</v>
      </c>
      <c r="F73" s="49"/>
      <c r="G73" s="49"/>
      <c r="H73" s="49"/>
      <c r="I73" s="3" t="s">
        <v>53</v>
      </c>
      <c r="J73" s="49" t="s">
        <v>465</v>
      </c>
    </row>
    <row r="74" spans="1:10" ht="40" x14ac:dyDescent="0.85">
      <c r="A74" s="51">
        <v>75</v>
      </c>
      <c r="B74" s="3" t="s">
        <v>245</v>
      </c>
      <c r="C74" s="3" t="s">
        <v>51</v>
      </c>
      <c r="D74" s="3" t="s">
        <v>246</v>
      </c>
      <c r="E74" s="48"/>
      <c r="F74" s="49"/>
      <c r="G74" s="49"/>
      <c r="H74" s="49"/>
      <c r="I74" s="3" t="s">
        <v>53</v>
      </c>
      <c r="J74" s="49" t="s">
        <v>465</v>
      </c>
    </row>
    <row r="75" spans="1:10" ht="40" x14ac:dyDescent="0.85">
      <c r="A75" s="51">
        <v>76</v>
      </c>
      <c r="B75" s="3" t="s">
        <v>15</v>
      </c>
      <c r="C75" s="3" t="s">
        <v>51</v>
      </c>
      <c r="D75" s="48"/>
      <c r="E75" s="3" t="s">
        <v>55</v>
      </c>
      <c r="F75" s="53">
        <v>3.5</v>
      </c>
      <c r="G75" s="48"/>
      <c r="H75" s="51">
        <v>100</v>
      </c>
      <c r="I75" s="3" t="s">
        <v>69</v>
      </c>
      <c r="J75" s="49" t="s">
        <v>466</v>
      </c>
    </row>
    <row r="76" spans="1:10" ht="40" x14ac:dyDescent="0.85">
      <c r="A76" s="51">
        <v>77</v>
      </c>
      <c r="B76" s="3" t="s">
        <v>263</v>
      </c>
      <c r="C76" s="3" t="s">
        <v>51</v>
      </c>
      <c r="D76" s="48"/>
      <c r="E76" s="3" t="s">
        <v>264</v>
      </c>
      <c r="F76" s="49"/>
      <c r="G76" s="49"/>
      <c r="H76" s="49"/>
      <c r="I76" s="3" t="s">
        <v>69</v>
      </c>
      <c r="J76" s="49" t="s">
        <v>465</v>
      </c>
    </row>
    <row r="77" spans="1:10" x14ac:dyDescent="0.85">
      <c r="A77" s="51">
        <v>78</v>
      </c>
      <c r="B77" s="3" t="s">
        <v>16</v>
      </c>
      <c r="C77" s="3" t="s">
        <v>59</v>
      </c>
      <c r="D77" s="3" t="s">
        <v>136</v>
      </c>
      <c r="E77" s="3" t="s">
        <v>264</v>
      </c>
      <c r="F77" s="49"/>
      <c r="G77" s="49"/>
      <c r="H77" s="49"/>
      <c r="I77" s="3" t="s">
        <v>134</v>
      </c>
      <c r="J77" s="49" t="s">
        <v>465</v>
      </c>
    </row>
    <row r="78" spans="1:10" x14ac:dyDescent="0.85">
      <c r="A78" s="51">
        <v>79</v>
      </c>
      <c r="B78" s="3" t="s">
        <v>265</v>
      </c>
      <c r="C78" s="3" t="s">
        <v>51</v>
      </c>
      <c r="D78" s="48"/>
      <c r="E78" s="3" t="s">
        <v>266</v>
      </c>
      <c r="F78" s="49"/>
      <c r="G78" s="49"/>
      <c r="H78" s="49"/>
      <c r="I78" s="3" t="s">
        <v>134</v>
      </c>
      <c r="J78" s="49" t="s">
        <v>465</v>
      </c>
    </row>
    <row r="79" spans="1:10" x14ac:dyDescent="0.85">
      <c r="A79" s="51">
        <v>80</v>
      </c>
      <c r="B79" s="3" t="s">
        <v>17</v>
      </c>
      <c r="C79" s="3" t="s">
        <v>59</v>
      </c>
      <c r="D79" s="3" t="s">
        <v>136</v>
      </c>
      <c r="E79" s="3" t="s">
        <v>55</v>
      </c>
      <c r="F79" s="3" t="s">
        <v>137</v>
      </c>
      <c r="G79" s="51">
        <v>100</v>
      </c>
      <c r="H79" s="51">
        <v>100</v>
      </c>
      <c r="I79" s="3" t="s">
        <v>134</v>
      </c>
      <c r="J79" s="49" t="s">
        <v>466</v>
      </c>
    </row>
    <row r="80" spans="1:10" x14ac:dyDescent="0.85">
      <c r="A80" s="51">
        <v>81</v>
      </c>
      <c r="B80" s="3" t="s">
        <v>39</v>
      </c>
      <c r="C80" s="3" t="s">
        <v>84</v>
      </c>
      <c r="D80" s="3" t="s">
        <v>138</v>
      </c>
      <c r="E80" s="48"/>
      <c r="F80" s="53">
        <v>5.5</v>
      </c>
      <c r="G80" s="51">
        <v>100</v>
      </c>
      <c r="H80" s="48"/>
      <c r="I80" s="3" t="s">
        <v>53</v>
      </c>
      <c r="J80" s="49" t="s">
        <v>466</v>
      </c>
    </row>
    <row r="81" spans="1:10" ht="40" x14ac:dyDescent="0.85">
      <c r="A81" s="51">
        <v>82</v>
      </c>
      <c r="B81" s="3" t="s">
        <v>139</v>
      </c>
      <c r="C81" s="3" t="s">
        <v>51</v>
      </c>
      <c r="D81" s="3" t="s">
        <v>35</v>
      </c>
      <c r="E81" s="48"/>
      <c r="F81" s="53">
        <v>5.5</v>
      </c>
      <c r="G81" s="51">
        <v>100</v>
      </c>
      <c r="H81" s="48"/>
      <c r="I81" s="3" t="s">
        <v>221</v>
      </c>
      <c r="J81" s="49" t="s">
        <v>466</v>
      </c>
    </row>
    <row r="82" spans="1:10" ht="40" x14ac:dyDescent="0.85">
      <c r="A82" s="51">
        <v>83</v>
      </c>
      <c r="B82" s="3" t="s">
        <v>140</v>
      </c>
      <c r="C82" s="3" t="s">
        <v>59</v>
      </c>
      <c r="D82" s="3" t="s">
        <v>35</v>
      </c>
      <c r="E82" s="3" t="s">
        <v>138</v>
      </c>
      <c r="F82" s="53">
        <v>5.5</v>
      </c>
      <c r="G82" s="51">
        <v>100</v>
      </c>
      <c r="H82" s="51">
        <v>100</v>
      </c>
      <c r="I82" s="3" t="s">
        <v>221</v>
      </c>
      <c r="J82" s="49" t="s">
        <v>466</v>
      </c>
    </row>
    <row r="83" spans="1:10" ht="40" x14ac:dyDescent="0.85">
      <c r="A83" s="51">
        <v>84</v>
      </c>
      <c r="B83" s="3" t="s">
        <v>141</v>
      </c>
      <c r="C83" s="3" t="s">
        <v>59</v>
      </c>
      <c r="D83" s="3" t="s">
        <v>35</v>
      </c>
      <c r="E83" s="3" t="s">
        <v>138</v>
      </c>
      <c r="F83" s="3" t="s">
        <v>142</v>
      </c>
      <c r="G83" s="51">
        <v>100</v>
      </c>
      <c r="H83" s="51">
        <v>100</v>
      </c>
      <c r="I83" s="3" t="s">
        <v>221</v>
      </c>
      <c r="J83" s="49" t="s">
        <v>466</v>
      </c>
    </row>
    <row r="84" spans="1:10" ht="40" x14ac:dyDescent="0.85">
      <c r="A84" s="51">
        <v>85</v>
      </c>
      <c r="B84" s="3" t="s">
        <v>143</v>
      </c>
      <c r="C84" s="3" t="s">
        <v>51</v>
      </c>
      <c r="D84" s="3" t="s">
        <v>35</v>
      </c>
      <c r="E84" s="48"/>
      <c r="F84" s="51">
        <v>7</v>
      </c>
      <c r="G84" s="51">
        <v>100</v>
      </c>
      <c r="H84" s="48"/>
      <c r="I84" s="3" t="s">
        <v>221</v>
      </c>
      <c r="J84" s="49" t="s">
        <v>466</v>
      </c>
    </row>
    <row r="85" spans="1:10" ht="40" x14ac:dyDescent="0.85">
      <c r="A85" s="51">
        <v>86</v>
      </c>
      <c r="B85" s="3" t="s">
        <v>144</v>
      </c>
      <c r="C85" s="3" t="s">
        <v>59</v>
      </c>
      <c r="D85" s="3" t="s">
        <v>35</v>
      </c>
      <c r="E85" s="3" t="s">
        <v>145</v>
      </c>
      <c r="F85" s="3" t="s">
        <v>146</v>
      </c>
      <c r="G85" s="51">
        <v>100</v>
      </c>
      <c r="H85" s="51">
        <v>100</v>
      </c>
      <c r="I85" s="3" t="s">
        <v>221</v>
      </c>
      <c r="J85" s="49" t="s">
        <v>466</v>
      </c>
    </row>
    <row r="86" spans="1:10" x14ac:dyDescent="0.85">
      <c r="A86" s="51">
        <v>87</v>
      </c>
      <c r="B86" s="3" t="s">
        <v>147</v>
      </c>
      <c r="C86" s="3" t="s">
        <v>51</v>
      </c>
      <c r="D86" s="48"/>
      <c r="E86" s="3" t="s">
        <v>145</v>
      </c>
      <c r="F86" s="51">
        <v>3</v>
      </c>
      <c r="G86" s="48"/>
      <c r="H86" s="51">
        <v>100</v>
      </c>
      <c r="I86" s="3" t="s">
        <v>134</v>
      </c>
      <c r="J86" s="49" t="s">
        <v>466</v>
      </c>
    </row>
    <row r="87" spans="1:10" x14ac:dyDescent="0.85">
      <c r="A87" s="51">
        <v>88</v>
      </c>
      <c r="B87" s="3" t="s">
        <v>148</v>
      </c>
      <c r="C87" s="3" t="s">
        <v>51</v>
      </c>
      <c r="D87" s="48"/>
      <c r="E87" s="3" t="s">
        <v>145</v>
      </c>
      <c r="F87" s="53">
        <v>5.5</v>
      </c>
      <c r="G87" s="48"/>
      <c r="H87" s="51">
        <v>100</v>
      </c>
      <c r="I87" s="3" t="s">
        <v>134</v>
      </c>
      <c r="J87" s="49" t="s">
        <v>466</v>
      </c>
    </row>
    <row r="88" spans="1:10" x14ac:dyDescent="0.85">
      <c r="A88" s="51">
        <v>89</v>
      </c>
      <c r="B88" s="3" t="s">
        <v>247</v>
      </c>
      <c r="C88" s="3" t="s">
        <v>51</v>
      </c>
      <c r="D88" s="3" t="s">
        <v>35</v>
      </c>
      <c r="E88" s="48"/>
      <c r="F88" s="49"/>
      <c r="G88" s="49"/>
      <c r="H88" s="49"/>
      <c r="I88" s="3" t="s">
        <v>53</v>
      </c>
      <c r="J88" s="49" t="s">
        <v>465</v>
      </c>
    </row>
    <row r="89" spans="1:10" ht="40" x14ac:dyDescent="0.85">
      <c r="A89" s="51">
        <v>90</v>
      </c>
      <c r="B89" s="3" t="s">
        <v>155</v>
      </c>
      <c r="C89" s="3" t="s">
        <v>84</v>
      </c>
      <c r="D89" s="48"/>
      <c r="E89" s="3" t="s">
        <v>145</v>
      </c>
      <c r="F89" s="51">
        <v>7</v>
      </c>
      <c r="G89" s="48"/>
      <c r="H89" s="51">
        <v>100</v>
      </c>
      <c r="I89" s="3" t="s">
        <v>221</v>
      </c>
      <c r="J89" s="49" t="s">
        <v>466</v>
      </c>
    </row>
    <row r="90" spans="1:10" x14ac:dyDescent="0.85">
      <c r="A90" s="51">
        <v>91</v>
      </c>
      <c r="B90" s="3" t="s">
        <v>157</v>
      </c>
      <c r="C90" s="3" t="s">
        <v>59</v>
      </c>
      <c r="D90" s="3" t="s">
        <v>35</v>
      </c>
      <c r="E90" s="3" t="s">
        <v>158</v>
      </c>
      <c r="F90" s="53">
        <v>5.5</v>
      </c>
      <c r="G90" s="51">
        <v>100</v>
      </c>
      <c r="H90" s="51">
        <v>100</v>
      </c>
      <c r="I90" s="3" t="s">
        <v>53</v>
      </c>
      <c r="J90" s="49" t="s">
        <v>466</v>
      </c>
    </row>
    <row r="91" spans="1:10" x14ac:dyDescent="0.85">
      <c r="A91" s="51">
        <v>92</v>
      </c>
      <c r="B91" s="3" t="s">
        <v>159</v>
      </c>
      <c r="C91" s="3" t="s">
        <v>51</v>
      </c>
      <c r="D91" s="48"/>
      <c r="E91" s="3" t="s">
        <v>158</v>
      </c>
      <c r="F91" s="53">
        <v>5.5</v>
      </c>
      <c r="G91" s="48"/>
      <c r="H91" s="51">
        <v>100</v>
      </c>
      <c r="I91" s="3" t="s">
        <v>53</v>
      </c>
      <c r="J91" s="49" t="s">
        <v>466</v>
      </c>
    </row>
    <row r="92" spans="1:10" x14ac:dyDescent="0.85">
      <c r="A92" s="51">
        <v>93</v>
      </c>
      <c r="B92" s="3" t="s">
        <v>160</v>
      </c>
      <c r="C92" s="3" t="s">
        <v>51</v>
      </c>
      <c r="D92" s="48"/>
      <c r="E92" s="3" t="s">
        <v>158</v>
      </c>
      <c r="F92" s="51">
        <v>3</v>
      </c>
      <c r="G92" s="48"/>
      <c r="H92" s="51">
        <v>100</v>
      </c>
      <c r="I92" s="3" t="s">
        <v>53</v>
      </c>
      <c r="J92" s="49" t="s">
        <v>466</v>
      </c>
    </row>
    <row r="93" spans="1:10" x14ac:dyDescent="0.85">
      <c r="A93" s="51">
        <v>94</v>
      </c>
      <c r="B93" s="3" t="s">
        <v>161</v>
      </c>
      <c r="C93" s="3" t="s">
        <v>51</v>
      </c>
      <c r="D93" s="3" t="s">
        <v>35</v>
      </c>
      <c r="E93" s="48"/>
      <c r="F93" s="51">
        <v>7</v>
      </c>
      <c r="G93" s="51">
        <v>100</v>
      </c>
      <c r="H93" s="48"/>
      <c r="I93" s="3" t="s">
        <v>53</v>
      </c>
      <c r="J93" s="49" t="s">
        <v>466</v>
      </c>
    </row>
    <row r="94" spans="1:10" ht="40" x14ac:dyDescent="0.85">
      <c r="A94" s="51">
        <v>95</v>
      </c>
      <c r="B94" s="3" t="s">
        <v>20</v>
      </c>
      <c r="C94" s="3" t="s">
        <v>59</v>
      </c>
      <c r="D94" s="3" t="s">
        <v>35</v>
      </c>
      <c r="E94" s="48"/>
      <c r="F94" s="53">
        <v>3.5</v>
      </c>
      <c r="G94" s="51">
        <v>100</v>
      </c>
      <c r="H94" s="48"/>
      <c r="I94" s="3" t="s">
        <v>221</v>
      </c>
      <c r="J94" s="49" t="s">
        <v>466</v>
      </c>
    </row>
    <row r="95" spans="1:10" x14ac:dyDescent="0.85">
      <c r="A95" s="51">
        <v>96</v>
      </c>
      <c r="B95" s="3" t="s">
        <v>162</v>
      </c>
      <c r="C95" s="3" t="s">
        <v>84</v>
      </c>
      <c r="D95" s="3" t="s">
        <v>35</v>
      </c>
      <c r="E95" s="48"/>
      <c r="F95" s="51">
        <v>7</v>
      </c>
      <c r="G95" s="51">
        <v>100</v>
      </c>
      <c r="H95" s="48"/>
      <c r="I95" s="3" t="s">
        <v>53</v>
      </c>
      <c r="J95" s="49" t="s">
        <v>466</v>
      </c>
    </row>
    <row r="96" spans="1:10" ht="40" x14ac:dyDescent="0.85">
      <c r="A96" s="51">
        <v>97</v>
      </c>
      <c r="B96" s="3" t="s">
        <v>163</v>
      </c>
      <c r="C96" s="3" t="s">
        <v>59</v>
      </c>
      <c r="D96" s="3" t="s">
        <v>35</v>
      </c>
      <c r="E96" s="3" t="s">
        <v>158</v>
      </c>
      <c r="F96" s="3" t="s">
        <v>137</v>
      </c>
      <c r="G96" s="51">
        <v>100</v>
      </c>
      <c r="H96" s="51">
        <v>100</v>
      </c>
      <c r="I96" s="3" t="s">
        <v>221</v>
      </c>
      <c r="J96" s="49" t="s">
        <v>466</v>
      </c>
    </row>
    <row r="97" spans="1:10" x14ac:dyDescent="0.85">
      <c r="A97" s="51">
        <v>98</v>
      </c>
      <c r="B97" s="3" t="s">
        <v>164</v>
      </c>
      <c r="C97" s="3" t="s">
        <v>51</v>
      </c>
      <c r="D97" s="3" t="s">
        <v>35</v>
      </c>
      <c r="E97" s="48"/>
      <c r="F97" s="51">
        <v>7</v>
      </c>
      <c r="G97" s="51">
        <v>100</v>
      </c>
      <c r="H97" s="48"/>
      <c r="I97" s="3" t="s">
        <v>53</v>
      </c>
      <c r="J97" s="49" t="s">
        <v>466</v>
      </c>
    </row>
    <row r="98" spans="1:10" x14ac:dyDescent="0.85">
      <c r="A98" s="51">
        <v>99</v>
      </c>
      <c r="B98" s="3" t="s">
        <v>165</v>
      </c>
      <c r="C98" s="3" t="s">
        <v>51</v>
      </c>
      <c r="D98" s="48"/>
      <c r="E98" s="3" t="s">
        <v>158</v>
      </c>
      <c r="F98" s="53">
        <v>3.5</v>
      </c>
      <c r="G98" s="48"/>
      <c r="H98" s="51">
        <v>100</v>
      </c>
      <c r="I98" s="3" t="s">
        <v>134</v>
      </c>
      <c r="J98" s="49" t="s">
        <v>466</v>
      </c>
    </row>
    <row r="99" spans="1:10" x14ac:dyDescent="0.85">
      <c r="A99" s="51">
        <v>100</v>
      </c>
      <c r="B99" s="3" t="s">
        <v>166</v>
      </c>
      <c r="C99" s="3" t="s">
        <v>84</v>
      </c>
      <c r="D99" s="3" t="s">
        <v>35</v>
      </c>
      <c r="E99" s="48"/>
      <c r="F99" s="51">
        <v>7</v>
      </c>
      <c r="G99" s="51">
        <v>100</v>
      </c>
      <c r="H99" s="48"/>
      <c r="I99" s="3" t="s">
        <v>134</v>
      </c>
      <c r="J99" s="49" t="s">
        <v>466</v>
      </c>
    </row>
    <row r="100" spans="1:10" x14ac:dyDescent="0.85">
      <c r="A100" s="51">
        <v>101</v>
      </c>
      <c r="B100" s="3" t="s">
        <v>167</v>
      </c>
      <c r="C100" s="3" t="s">
        <v>51</v>
      </c>
      <c r="D100" s="48"/>
      <c r="E100" s="3" t="s">
        <v>168</v>
      </c>
      <c r="F100" s="51">
        <v>7</v>
      </c>
      <c r="G100" s="48"/>
      <c r="H100" s="51">
        <v>100</v>
      </c>
      <c r="I100" s="3" t="s">
        <v>134</v>
      </c>
      <c r="J100" s="49" t="s">
        <v>466</v>
      </c>
    </row>
    <row r="101" spans="1:10" x14ac:dyDescent="0.85">
      <c r="A101" s="51">
        <v>102</v>
      </c>
      <c r="B101" s="3" t="s">
        <v>169</v>
      </c>
      <c r="C101" s="3" t="s">
        <v>84</v>
      </c>
      <c r="D101" s="3" t="s">
        <v>168</v>
      </c>
      <c r="E101" s="48"/>
      <c r="F101" s="51">
        <v>3</v>
      </c>
      <c r="G101" s="51">
        <v>100</v>
      </c>
      <c r="H101" s="48"/>
      <c r="I101" s="3" t="s">
        <v>134</v>
      </c>
      <c r="J101" s="49" t="s">
        <v>466</v>
      </c>
    </row>
    <row r="102" spans="1:10" x14ac:dyDescent="0.85">
      <c r="A102" s="51">
        <v>103</v>
      </c>
      <c r="B102" s="3" t="s">
        <v>170</v>
      </c>
      <c r="C102" s="3" t="s">
        <v>51</v>
      </c>
      <c r="D102" s="48"/>
      <c r="E102" s="3" t="s">
        <v>171</v>
      </c>
      <c r="F102" s="51">
        <v>3</v>
      </c>
      <c r="G102" s="48"/>
      <c r="H102" s="51">
        <v>100</v>
      </c>
      <c r="I102" s="3" t="s">
        <v>172</v>
      </c>
      <c r="J102" s="49" t="s">
        <v>466</v>
      </c>
    </row>
    <row r="103" spans="1:10" x14ac:dyDescent="0.85">
      <c r="A103" s="51">
        <v>104</v>
      </c>
      <c r="B103" s="3" t="s">
        <v>173</v>
      </c>
      <c r="C103" s="3" t="s">
        <v>84</v>
      </c>
      <c r="D103" s="3" t="s">
        <v>168</v>
      </c>
      <c r="E103" s="48"/>
      <c r="F103" s="51">
        <v>3</v>
      </c>
      <c r="G103" s="51">
        <v>100</v>
      </c>
      <c r="H103" s="48"/>
      <c r="I103" s="3" t="s">
        <v>134</v>
      </c>
      <c r="J103" s="49" t="s">
        <v>466</v>
      </c>
    </row>
    <row r="104" spans="1:10" x14ac:dyDescent="0.85">
      <c r="A104" s="51">
        <v>105</v>
      </c>
      <c r="B104" s="3" t="s">
        <v>174</v>
      </c>
      <c r="C104" s="3" t="s">
        <v>51</v>
      </c>
      <c r="D104" s="48"/>
      <c r="E104" s="3" t="s">
        <v>168</v>
      </c>
      <c r="F104" s="53">
        <v>3.5</v>
      </c>
      <c r="G104" s="48"/>
      <c r="H104" s="51">
        <v>100</v>
      </c>
      <c r="I104" s="3" t="s">
        <v>134</v>
      </c>
      <c r="J104" s="49" t="s">
        <v>466</v>
      </c>
    </row>
    <row r="105" spans="1:10" x14ac:dyDescent="0.85">
      <c r="A105" s="51">
        <v>106</v>
      </c>
      <c r="B105" s="3" t="s">
        <v>175</v>
      </c>
      <c r="C105" s="3" t="s">
        <v>51</v>
      </c>
      <c r="D105" s="48"/>
      <c r="E105" s="3" t="s">
        <v>168</v>
      </c>
      <c r="F105" s="51">
        <v>3</v>
      </c>
      <c r="G105" s="48"/>
      <c r="H105" s="51">
        <v>100</v>
      </c>
      <c r="I105" s="3" t="s">
        <v>134</v>
      </c>
      <c r="J105" s="49" t="s">
        <v>466</v>
      </c>
    </row>
    <row r="106" spans="1:10" x14ac:dyDescent="0.85">
      <c r="A106" s="51">
        <v>107</v>
      </c>
      <c r="B106" s="3" t="s">
        <v>176</v>
      </c>
      <c r="C106" s="3" t="s">
        <v>51</v>
      </c>
      <c r="D106" s="48"/>
      <c r="E106" s="3" t="s">
        <v>168</v>
      </c>
      <c r="F106" s="51">
        <v>3</v>
      </c>
      <c r="G106" s="48"/>
      <c r="H106" s="51">
        <v>100</v>
      </c>
      <c r="I106" s="3" t="s">
        <v>134</v>
      </c>
      <c r="J106" s="49" t="s">
        <v>466</v>
      </c>
    </row>
    <row r="107" spans="1:10" x14ac:dyDescent="0.85">
      <c r="A107" s="51">
        <v>108</v>
      </c>
      <c r="B107" s="3" t="s">
        <v>179</v>
      </c>
      <c r="C107" s="3" t="s">
        <v>84</v>
      </c>
      <c r="D107" s="48"/>
      <c r="E107" s="3" t="s">
        <v>168</v>
      </c>
      <c r="F107" s="51">
        <v>3</v>
      </c>
      <c r="G107" s="48"/>
      <c r="H107" s="51">
        <v>100</v>
      </c>
      <c r="I107" s="3" t="s">
        <v>134</v>
      </c>
      <c r="J107" s="49" t="s">
        <v>466</v>
      </c>
    </row>
    <row r="108" spans="1:10" x14ac:dyDescent="0.85">
      <c r="A108" s="51">
        <v>109</v>
      </c>
      <c r="B108" s="3" t="s">
        <v>180</v>
      </c>
      <c r="C108" s="3" t="s">
        <v>51</v>
      </c>
      <c r="D108" s="3" t="s">
        <v>168</v>
      </c>
      <c r="E108" s="48"/>
      <c r="F108" s="51">
        <v>3</v>
      </c>
      <c r="G108" s="51">
        <v>100</v>
      </c>
      <c r="H108" s="48"/>
      <c r="I108" s="3" t="s">
        <v>134</v>
      </c>
      <c r="J108" s="49" t="s">
        <v>466</v>
      </c>
    </row>
    <row r="109" spans="1:10" x14ac:dyDescent="0.85">
      <c r="A109" s="51">
        <v>110</v>
      </c>
      <c r="B109" s="3" t="s">
        <v>181</v>
      </c>
      <c r="C109" s="3" t="s">
        <v>51</v>
      </c>
      <c r="D109" s="48"/>
      <c r="E109" s="3" t="s">
        <v>168</v>
      </c>
      <c r="F109" s="53">
        <v>5.5</v>
      </c>
      <c r="G109" s="48"/>
      <c r="H109" s="51">
        <v>100</v>
      </c>
      <c r="I109" s="3" t="s">
        <v>134</v>
      </c>
      <c r="J109" s="49" t="s">
        <v>466</v>
      </c>
    </row>
    <row r="110" spans="1:10" x14ac:dyDescent="0.85">
      <c r="A110" s="51">
        <v>111</v>
      </c>
      <c r="B110" s="3" t="s">
        <v>182</v>
      </c>
      <c r="C110" s="3" t="s">
        <v>51</v>
      </c>
      <c r="D110" s="3" t="s">
        <v>168</v>
      </c>
      <c r="E110" s="48"/>
      <c r="F110" s="53">
        <v>3.5</v>
      </c>
      <c r="G110" s="51">
        <v>100</v>
      </c>
      <c r="H110" s="48"/>
      <c r="I110" s="3" t="s">
        <v>134</v>
      </c>
      <c r="J110" s="49" t="s">
        <v>466</v>
      </c>
    </row>
    <row r="111" spans="1:10" x14ac:dyDescent="0.85">
      <c r="A111" s="51">
        <v>112</v>
      </c>
      <c r="B111" s="3" t="s">
        <v>183</v>
      </c>
      <c r="C111" s="3" t="s">
        <v>51</v>
      </c>
      <c r="D111" s="48"/>
      <c r="E111" s="3" t="s">
        <v>168</v>
      </c>
      <c r="F111" s="53">
        <v>5.5</v>
      </c>
      <c r="G111" s="48"/>
      <c r="H111" s="51">
        <v>100</v>
      </c>
      <c r="I111" s="3" t="s">
        <v>134</v>
      </c>
      <c r="J111" s="49" t="s">
        <v>466</v>
      </c>
    </row>
    <row r="112" spans="1:10" x14ac:dyDescent="0.85">
      <c r="A112" s="51">
        <v>113</v>
      </c>
      <c r="B112" s="3" t="s">
        <v>184</v>
      </c>
      <c r="C112" s="3" t="s">
        <v>51</v>
      </c>
      <c r="D112" s="3" t="s">
        <v>168</v>
      </c>
      <c r="E112" s="48"/>
      <c r="F112" s="53">
        <v>5.5</v>
      </c>
      <c r="G112" s="51">
        <v>100</v>
      </c>
      <c r="H112" s="48"/>
      <c r="I112" s="3" t="s">
        <v>134</v>
      </c>
      <c r="J112" s="49" t="s">
        <v>466</v>
      </c>
    </row>
    <row r="113" spans="1:10" x14ac:dyDescent="0.85">
      <c r="A113" s="51">
        <v>114</v>
      </c>
      <c r="B113" s="3" t="s">
        <v>185</v>
      </c>
      <c r="C113" s="3" t="s">
        <v>51</v>
      </c>
      <c r="D113" s="48"/>
      <c r="E113" s="3" t="s">
        <v>168</v>
      </c>
      <c r="F113" s="51">
        <v>3</v>
      </c>
      <c r="G113" s="48"/>
      <c r="H113" s="51">
        <v>100</v>
      </c>
      <c r="I113" s="3" t="s">
        <v>134</v>
      </c>
      <c r="J113" s="49" t="s">
        <v>466</v>
      </c>
    </row>
    <row r="114" spans="1:10" x14ac:dyDescent="0.85">
      <c r="A114" s="51">
        <v>115</v>
      </c>
      <c r="B114" s="3" t="s">
        <v>186</v>
      </c>
      <c r="C114" s="3" t="s">
        <v>51</v>
      </c>
      <c r="D114" s="3" t="s">
        <v>168</v>
      </c>
      <c r="E114" s="48"/>
      <c r="F114" s="53">
        <v>5.5</v>
      </c>
      <c r="G114" s="51">
        <v>100</v>
      </c>
      <c r="H114" s="48"/>
      <c r="I114" s="3" t="s">
        <v>134</v>
      </c>
      <c r="J114" s="49" t="s">
        <v>466</v>
      </c>
    </row>
    <row r="115" spans="1:10" x14ac:dyDescent="0.85">
      <c r="A115" s="51">
        <v>116</v>
      </c>
      <c r="B115" s="3" t="s">
        <v>187</v>
      </c>
      <c r="C115" s="3" t="s">
        <v>51</v>
      </c>
      <c r="D115" s="48"/>
      <c r="E115" s="3" t="s">
        <v>168</v>
      </c>
      <c r="F115" s="53">
        <v>3.5</v>
      </c>
      <c r="G115" s="48"/>
      <c r="H115" s="51">
        <v>100</v>
      </c>
      <c r="I115" s="3" t="s">
        <v>134</v>
      </c>
      <c r="J115" s="49" t="s">
        <v>466</v>
      </c>
    </row>
    <row r="116" spans="1:10" x14ac:dyDescent="0.85">
      <c r="A116" s="51">
        <v>117</v>
      </c>
      <c r="B116" s="3" t="s">
        <v>188</v>
      </c>
      <c r="C116" s="3" t="s">
        <v>51</v>
      </c>
      <c r="D116" s="3" t="s">
        <v>168</v>
      </c>
      <c r="E116" s="48"/>
      <c r="F116" s="53">
        <v>5.5</v>
      </c>
      <c r="G116" s="51">
        <v>100</v>
      </c>
      <c r="H116" s="48"/>
      <c r="I116" s="3" t="s">
        <v>134</v>
      </c>
      <c r="J116" s="49" t="s">
        <v>466</v>
      </c>
    </row>
    <row r="117" spans="1:10" x14ac:dyDescent="0.85">
      <c r="A117" s="51">
        <v>118</v>
      </c>
      <c r="B117" s="3" t="s">
        <v>189</v>
      </c>
      <c r="C117" s="3" t="s">
        <v>51</v>
      </c>
      <c r="D117" s="48"/>
      <c r="E117" s="3" t="s">
        <v>168</v>
      </c>
      <c r="F117" s="48"/>
      <c r="G117" s="48"/>
      <c r="H117" s="51">
        <v>100</v>
      </c>
      <c r="I117" s="3" t="s">
        <v>134</v>
      </c>
      <c r="J117" s="49" t="s">
        <v>466</v>
      </c>
    </row>
    <row r="118" spans="1:10" x14ac:dyDescent="0.85">
      <c r="A118" s="51">
        <v>119</v>
      </c>
      <c r="B118" s="3" t="s">
        <v>190</v>
      </c>
      <c r="C118" s="3" t="s">
        <v>51</v>
      </c>
      <c r="D118" s="3" t="s">
        <v>168</v>
      </c>
      <c r="E118" s="48"/>
      <c r="F118" s="49"/>
      <c r="G118" s="49"/>
      <c r="H118" s="49"/>
      <c r="I118" s="3" t="s">
        <v>134</v>
      </c>
      <c r="J118" s="49" t="s">
        <v>466</v>
      </c>
    </row>
    <row r="119" spans="1:10" x14ac:dyDescent="0.85">
      <c r="A119" s="51">
        <v>120</v>
      </c>
      <c r="B119" s="3" t="s">
        <v>191</v>
      </c>
      <c r="C119" s="3" t="s">
        <v>51</v>
      </c>
      <c r="D119" s="3" t="s">
        <v>168</v>
      </c>
      <c r="E119" s="48"/>
      <c r="F119" s="53">
        <v>5.5</v>
      </c>
      <c r="G119" s="51">
        <v>100</v>
      </c>
      <c r="H119" s="48"/>
      <c r="I119" s="3" t="s">
        <v>134</v>
      </c>
      <c r="J119" s="49" t="s">
        <v>466</v>
      </c>
    </row>
    <row r="120" spans="1:10" x14ac:dyDescent="0.85">
      <c r="A120" s="51">
        <v>121</v>
      </c>
      <c r="B120" s="3" t="s">
        <v>21</v>
      </c>
      <c r="C120" s="3" t="s">
        <v>51</v>
      </c>
      <c r="D120" s="48"/>
      <c r="E120" s="3" t="s">
        <v>168</v>
      </c>
      <c r="F120" s="53">
        <v>5.5</v>
      </c>
      <c r="G120" s="48"/>
      <c r="H120" s="51">
        <v>100</v>
      </c>
      <c r="I120" s="3" t="s">
        <v>134</v>
      </c>
      <c r="J120" s="49" t="s">
        <v>466</v>
      </c>
    </row>
    <row r="121" spans="1:10" x14ac:dyDescent="0.85">
      <c r="A121" s="51">
        <v>122</v>
      </c>
      <c r="B121" s="3" t="s">
        <v>192</v>
      </c>
      <c r="C121" s="3" t="s">
        <v>51</v>
      </c>
      <c r="D121" s="3" t="s">
        <v>168</v>
      </c>
      <c r="E121" s="48"/>
      <c r="F121" s="53">
        <v>5.5</v>
      </c>
      <c r="G121" s="51">
        <v>100</v>
      </c>
      <c r="H121" s="48"/>
      <c r="I121" s="3" t="s">
        <v>134</v>
      </c>
      <c r="J121" s="49" t="s">
        <v>466</v>
      </c>
    </row>
    <row r="122" spans="1:10" x14ac:dyDescent="0.85">
      <c r="A122" s="51">
        <v>123</v>
      </c>
      <c r="B122" s="3" t="s">
        <v>192</v>
      </c>
      <c r="C122" s="3" t="s">
        <v>51</v>
      </c>
      <c r="D122" s="48"/>
      <c r="E122" s="3" t="s">
        <v>168</v>
      </c>
      <c r="F122" s="53">
        <v>3.5</v>
      </c>
      <c r="G122" s="48"/>
      <c r="H122" s="51">
        <v>100</v>
      </c>
      <c r="I122" s="3" t="s">
        <v>134</v>
      </c>
      <c r="J122" s="49" t="s">
        <v>466</v>
      </c>
    </row>
    <row r="123" spans="1:10" x14ac:dyDescent="0.85">
      <c r="A123" s="51">
        <v>124</v>
      </c>
      <c r="B123" s="3" t="s">
        <v>193</v>
      </c>
      <c r="C123" s="3" t="s">
        <v>51</v>
      </c>
      <c r="D123" s="48"/>
      <c r="E123" s="3" t="s">
        <v>168</v>
      </c>
      <c r="F123" s="53">
        <v>3.5</v>
      </c>
      <c r="G123" s="48"/>
      <c r="H123" s="51">
        <v>100</v>
      </c>
      <c r="I123" s="3" t="s">
        <v>134</v>
      </c>
      <c r="J123" s="49" t="s">
        <v>466</v>
      </c>
    </row>
    <row r="124" spans="1:10" x14ac:dyDescent="0.85">
      <c r="A124" s="51">
        <v>125</v>
      </c>
      <c r="B124" s="3" t="s">
        <v>194</v>
      </c>
      <c r="C124" s="3" t="s">
        <v>51</v>
      </c>
      <c r="D124" s="3" t="s">
        <v>168</v>
      </c>
      <c r="E124" s="48"/>
      <c r="F124" s="53">
        <v>3.5</v>
      </c>
      <c r="G124" s="51">
        <v>100</v>
      </c>
      <c r="H124" s="48"/>
      <c r="I124" s="3" t="s">
        <v>134</v>
      </c>
      <c r="J124" s="49" t="s">
        <v>466</v>
      </c>
    </row>
    <row r="125" spans="1:10" x14ac:dyDescent="0.85">
      <c r="A125" s="51">
        <v>126</v>
      </c>
      <c r="B125" s="3" t="s">
        <v>195</v>
      </c>
      <c r="C125" s="3" t="s">
        <v>51</v>
      </c>
      <c r="D125" s="3" t="s">
        <v>168</v>
      </c>
      <c r="E125" s="48"/>
      <c r="F125" s="53">
        <v>3.5</v>
      </c>
      <c r="G125" s="51">
        <v>100</v>
      </c>
      <c r="H125" s="48"/>
      <c r="I125" s="3" t="s">
        <v>134</v>
      </c>
      <c r="J125" s="49" t="s">
        <v>466</v>
      </c>
    </row>
    <row r="126" spans="1:10" x14ac:dyDescent="0.85">
      <c r="A126" s="51">
        <v>127</v>
      </c>
      <c r="B126" s="3" t="s">
        <v>196</v>
      </c>
      <c r="C126" s="3" t="s">
        <v>51</v>
      </c>
      <c r="D126" s="3" t="s">
        <v>168</v>
      </c>
      <c r="E126" s="48"/>
      <c r="F126" s="53">
        <v>3.5</v>
      </c>
      <c r="G126" s="51">
        <v>100</v>
      </c>
      <c r="H126" s="48"/>
      <c r="I126" s="3" t="s">
        <v>134</v>
      </c>
      <c r="J126" s="49" t="s">
        <v>466</v>
      </c>
    </row>
    <row r="127" spans="1:10" x14ac:dyDescent="0.85">
      <c r="A127" s="51">
        <v>128</v>
      </c>
      <c r="B127" s="3" t="s">
        <v>197</v>
      </c>
      <c r="C127" s="3" t="s">
        <v>51</v>
      </c>
      <c r="D127" s="48"/>
      <c r="E127" s="3" t="s">
        <v>168</v>
      </c>
      <c r="F127" s="53">
        <v>3.5</v>
      </c>
      <c r="G127" s="48"/>
      <c r="H127" s="51">
        <v>100</v>
      </c>
      <c r="I127" s="3" t="s">
        <v>134</v>
      </c>
      <c r="J127" s="49" t="s">
        <v>466</v>
      </c>
    </row>
    <row r="128" spans="1:10" x14ac:dyDescent="0.85">
      <c r="A128" s="51">
        <v>129</v>
      </c>
      <c r="B128" s="3" t="s">
        <v>198</v>
      </c>
      <c r="C128" s="3" t="s">
        <v>51</v>
      </c>
      <c r="D128" s="3" t="s">
        <v>168</v>
      </c>
      <c r="E128" s="48"/>
      <c r="F128" s="53">
        <v>5.5</v>
      </c>
      <c r="G128" s="51">
        <v>100</v>
      </c>
      <c r="H128" s="48"/>
      <c r="I128" s="3" t="s">
        <v>134</v>
      </c>
      <c r="J128" s="49" t="s">
        <v>466</v>
      </c>
    </row>
    <row r="129" spans="1:10" x14ac:dyDescent="0.85">
      <c r="A129" s="51">
        <v>130</v>
      </c>
      <c r="B129" s="3" t="s">
        <v>199</v>
      </c>
      <c r="C129" s="3" t="s">
        <v>51</v>
      </c>
      <c r="D129" s="48"/>
      <c r="E129" s="3" t="s">
        <v>168</v>
      </c>
      <c r="F129" s="53">
        <v>5.5</v>
      </c>
      <c r="G129" s="48"/>
      <c r="H129" s="51">
        <v>100</v>
      </c>
      <c r="I129" s="3" t="s">
        <v>134</v>
      </c>
      <c r="J129" s="49" t="s">
        <v>466</v>
      </c>
    </row>
    <row r="130" spans="1:10" x14ac:dyDescent="0.85">
      <c r="A130" s="51">
        <v>131</v>
      </c>
      <c r="B130" s="3" t="s">
        <v>200</v>
      </c>
      <c r="C130" s="3" t="s">
        <v>51</v>
      </c>
      <c r="D130" s="3" t="s">
        <v>171</v>
      </c>
      <c r="E130" s="48"/>
      <c r="F130" s="53">
        <v>3.5</v>
      </c>
      <c r="G130" s="51">
        <v>100</v>
      </c>
      <c r="H130" s="48"/>
      <c r="I130" s="3" t="s">
        <v>53</v>
      </c>
      <c r="J130" s="49" t="s">
        <v>466</v>
      </c>
    </row>
    <row r="131" spans="1:10" x14ac:dyDescent="0.85">
      <c r="A131" s="51">
        <v>132</v>
      </c>
      <c r="B131" s="3" t="s">
        <v>248</v>
      </c>
      <c r="C131" s="3" t="s">
        <v>51</v>
      </c>
      <c r="D131" s="48"/>
      <c r="E131" s="3" t="s">
        <v>249</v>
      </c>
      <c r="F131" s="49"/>
      <c r="G131" s="49"/>
      <c r="H131" s="49"/>
      <c r="I131" s="3" t="s">
        <v>53</v>
      </c>
      <c r="J131" s="49" t="s">
        <v>465</v>
      </c>
    </row>
  </sheetData>
  <autoFilter ref="A2:J131" xr:uid="{467CD4C1-860D-4D1D-B0B3-124CA2A302AA}">
    <filterColumn colId="3" showButton="0"/>
    <filterColumn colId="6" showButton="0"/>
  </autoFilter>
  <sortState xmlns:xlrd2="http://schemas.microsoft.com/office/spreadsheetml/2017/richdata2" ref="A4:J131">
    <sortCondition ref="B4:B131"/>
  </sortState>
  <mergeCells count="7">
    <mergeCell ref="A1:J1"/>
    <mergeCell ref="A2:A3"/>
    <mergeCell ref="C2:C3"/>
    <mergeCell ref="D2:E2"/>
    <mergeCell ref="G2:H2"/>
    <mergeCell ref="I2:I3"/>
    <mergeCell ref="J2:J3"/>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8DC808-A809-4E69-9179-47E39CA41BD1}">
  <dimension ref="A1:G138"/>
  <sheetViews>
    <sheetView topLeftCell="A131" workbookViewId="0">
      <selection sqref="A1:G138"/>
    </sheetView>
  </sheetViews>
  <sheetFormatPr defaultColWidth="8.90625" defaultRowHeight="21.5" x14ac:dyDescent="0.9"/>
  <cols>
    <col min="1" max="1" width="6.08984375" style="1" customWidth="1"/>
    <col min="2" max="2" width="22" style="1" bestFit="1" customWidth="1"/>
    <col min="3" max="3" width="15.6328125" style="1" bestFit="1" customWidth="1"/>
    <col min="4" max="4" width="23.1796875" style="1" bestFit="1" customWidth="1"/>
    <col min="5" max="5" width="14.54296875" style="1" bestFit="1" customWidth="1"/>
    <col min="6" max="6" width="10.36328125" style="1" bestFit="1" customWidth="1"/>
    <col min="7" max="7" width="13.54296875" style="1" customWidth="1"/>
    <col min="8" max="16384" width="8.90625" style="1"/>
  </cols>
  <sheetData>
    <row r="1" spans="1:7" x14ac:dyDescent="0.9">
      <c r="A1" s="4" t="s">
        <v>222</v>
      </c>
      <c r="B1" s="4"/>
      <c r="C1" s="4"/>
      <c r="D1" s="4"/>
      <c r="E1" s="4"/>
      <c r="F1" s="4"/>
    </row>
    <row r="2" spans="1:7" x14ac:dyDescent="0.9">
      <c r="A2" s="23" t="s">
        <v>223</v>
      </c>
      <c r="B2" s="4"/>
      <c r="C2" s="4"/>
      <c r="D2" s="4"/>
      <c r="E2" s="4"/>
      <c r="F2" s="4"/>
    </row>
    <row r="3" spans="1:7" ht="40" x14ac:dyDescent="0.9">
      <c r="A3" s="24" t="s">
        <v>25</v>
      </c>
      <c r="B3" s="11" t="s">
        <v>24</v>
      </c>
      <c r="C3" s="14" t="s">
        <v>45</v>
      </c>
      <c r="D3" s="9" t="s">
        <v>224</v>
      </c>
      <c r="E3" s="10"/>
      <c r="F3" s="11" t="s">
        <v>22</v>
      </c>
      <c r="G3" s="220" t="s">
        <v>225</v>
      </c>
    </row>
    <row r="4" spans="1:7" x14ac:dyDescent="0.9">
      <c r="A4" s="25"/>
      <c r="B4" s="12"/>
      <c r="C4" s="15"/>
      <c r="D4" s="9" t="s">
        <v>12</v>
      </c>
      <c r="E4" s="9" t="s">
        <v>18</v>
      </c>
      <c r="F4" s="12"/>
      <c r="G4" s="220"/>
    </row>
    <row r="5" spans="1:7" ht="14.4" customHeight="1" x14ac:dyDescent="0.9">
      <c r="A5" s="6">
        <v>1</v>
      </c>
      <c r="B5" s="5" t="s">
        <v>49</v>
      </c>
      <c r="C5" s="5" t="s">
        <v>51</v>
      </c>
      <c r="D5" s="5" t="s">
        <v>52</v>
      </c>
      <c r="E5" s="7"/>
      <c r="F5" s="5" t="s">
        <v>53</v>
      </c>
      <c r="G5" s="1" t="s">
        <v>225</v>
      </c>
    </row>
    <row r="6" spans="1:7" x14ac:dyDescent="0.9">
      <c r="A6" s="6">
        <v>2</v>
      </c>
      <c r="B6" s="5" t="s">
        <v>226</v>
      </c>
      <c r="C6" s="5" t="s">
        <v>84</v>
      </c>
      <c r="D6" s="7"/>
      <c r="E6" s="5" t="s">
        <v>26</v>
      </c>
      <c r="F6" s="5" t="s">
        <v>53</v>
      </c>
      <c r="G6" s="1" t="s">
        <v>225</v>
      </c>
    </row>
    <row r="7" spans="1:7" ht="14.4" customHeight="1" x14ac:dyDescent="0.9">
      <c r="A7" s="6">
        <v>3</v>
      </c>
      <c r="B7" s="5" t="s">
        <v>54</v>
      </c>
      <c r="C7" s="5" t="s">
        <v>51</v>
      </c>
      <c r="D7" s="7"/>
      <c r="E7" s="5" t="s">
        <v>55</v>
      </c>
      <c r="F7" s="5" t="s">
        <v>53</v>
      </c>
      <c r="G7" s="1" t="s">
        <v>225</v>
      </c>
    </row>
    <row r="8" spans="1:7" ht="14.4" customHeight="1" x14ac:dyDescent="0.9">
      <c r="A8" s="6">
        <v>4</v>
      </c>
      <c r="B8" s="5" t="s">
        <v>56</v>
      </c>
      <c r="C8" s="5" t="s">
        <v>51</v>
      </c>
      <c r="D8" s="5" t="s">
        <v>57</v>
      </c>
      <c r="E8" s="7"/>
      <c r="F8" s="5" t="s">
        <v>53</v>
      </c>
      <c r="G8" s="1" t="s">
        <v>225</v>
      </c>
    </row>
    <row r="9" spans="1:7" ht="14.4" customHeight="1" x14ac:dyDescent="0.9">
      <c r="A9" s="6">
        <v>5</v>
      </c>
      <c r="B9" s="5" t="s">
        <v>58</v>
      </c>
      <c r="C9" s="5" t="s">
        <v>59</v>
      </c>
      <c r="D9" s="5" t="s">
        <v>60</v>
      </c>
      <c r="E9" s="5" t="s">
        <v>61</v>
      </c>
      <c r="F9" s="5" t="s">
        <v>63</v>
      </c>
      <c r="G9" s="1" t="s">
        <v>225</v>
      </c>
    </row>
    <row r="10" spans="1:7" ht="14.4" customHeight="1" x14ac:dyDescent="0.9">
      <c r="A10" s="6">
        <v>6</v>
      </c>
      <c r="B10" s="5" t="s">
        <v>64</v>
      </c>
      <c r="C10" s="5" t="s">
        <v>59</v>
      </c>
      <c r="D10" s="5" t="s">
        <v>65</v>
      </c>
      <c r="E10" s="5" t="s">
        <v>55</v>
      </c>
      <c r="F10" s="5" t="s">
        <v>63</v>
      </c>
      <c r="G10" s="1" t="s">
        <v>225</v>
      </c>
    </row>
    <row r="11" spans="1:7" ht="14.4" customHeight="1" x14ac:dyDescent="0.9">
      <c r="A11" s="6">
        <v>7</v>
      </c>
      <c r="B11" s="5" t="s">
        <v>72</v>
      </c>
      <c r="C11" s="5" t="s">
        <v>51</v>
      </c>
      <c r="D11" s="5" t="s">
        <v>227</v>
      </c>
      <c r="E11" s="7"/>
      <c r="F11" s="5" t="s">
        <v>53</v>
      </c>
      <c r="G11" s="1" t="s">
        <v>225</v>
      </c>
    </row>
    <row r="12" spans="1:7" x14ac:dyDescent="0.9">
      <c r="A12" s="6">
        <v>8</v>
      </c>
      <c r="B12" s="5" t="s">
        <v>74</v>
      </c>
      <c r="C12" s="5" t="s">
        <v>51</v>
      </c>
      <c r="D12" s="7"/>
      <c r="E12" s="5" t="s">
        <v>75</v>
      </c>
      <c r="F12" s="5" t="s">
        <v>53</v>
      </c>
      <c r="G12" s="1" t="s">
        <v>225</v>
      </c>
    </row>
    <row r="13" spans="1:7" x14ac:dyDescent="0.9">
      <c r="A13" s="6">
        <v>9</v>
      </c>
      <c r="B13" s="5" t="s">
        <v>76</v>
      </c>
      <c r="C13" s="5" t="s">
        <v>51</v>
      </c>
      <c r="D13" s="7"/>
      <c r="E13" s="5" t="s">
        <v>75</v>
      </c>
      <c r="F13" s="5" t="s">
        <v>53</v>
      </c>
      <c r="G13" s="1" t="s">
        <v>225</v>
      </c>
    </row>
    <row r="14" spans="1:7" ht="14.4" customHeight="1" x14ac:dyDescent="0.9">
      <c r="A14" s="6">
        <v>10</v>
      </c>
      <c r="B14" s="5" t="s">
        <v>77</v>
      </c>
      <c r="C14" s="5" t="s">
        <v>51</v>
      </c>
      <c r="D14" s="5" t="s">
        <v>78</v>
      </c>
      <c r="E14" s="7"/>
      <c r="F14" s="5" t="s">
        <v>53</v>
      </c>
      <c r="G14" s="1" t="s">
        <v>225</v>
      </c>
    </row>
    <row r="15" spans="1:7" ht="14.4" customHeight="1" x14ac:dyDescent="0.9">
      <c r="A15" s="6">
        <v>11</v>
      </c>
      <c r="B15" s="5" t="s">
        <v>83</v>
      </c>
      <c r="C15" s="5" t="s">
        <v>84</v>
      </c>
      <c r="D15" s="5" t="s">
        <v>52</v>
      </c>
      <c r="E15" s="7"/>
      <c r="F15" s="5" t="s">
        <v>53</v>
      </c>
      <c r="G15" s="1" t="s">
        <v>225</v>
      </c>
    </row>
    <row r="16" spans="1:7" x14ac:dyDescent="0.9">
      <c r="A16" s="6">
        <v>12</v>
      </c>
      <c r="B16" s="5" t="s">
        <v>90</v>
      </c>
      <c r="C16" s="5" t="s">
        <v>51</v>
      </c>
      <c r="D16" s="5" t="s">
        <v>91</v>
      </c>
      <c r="E16" s="7"/>
      <c r="F16" s="5" t="s">
        <v>53</v>
      </c>
      <c r="G16" s="1" t="s">
        <v>225</v>
      </c>
    </row>
    <row r="17" spans="1:7" ht="14.4" customHeight="1" x14ac:dyDescent="0.9">
      <c r="A17" s="6">
        <v>13</v>
      </c>
      <c r="B17" s="5" t="s">
        <v>92</v>
      </c>
      <c r="C17" s="5" t="s">
        <v>51</v>
      </c>
      <c r="D17" s="7"/>
      <c r="E17" s="5" t="s">
        <v>55</v>
      </c>
      <c r="F17" s="5" t="s">
        <v>53</v>
      </c>
      <c r="G17" s="1" t="s">
        <v>225</v>
      </c>
    </row>
    <row r="18" spans="1:7" ht="14.4" customHeight="1" x14ac:dyDescent="0.9">
      <c r="A18" s="6">
        <v>14</v>
      </c>
      <c r="B18" s="5" t="s">
        <v>93</v>
      </c>
      <c r="C18" s="5" t="s">
        <v>59</v>
      </c>
      <c r="D18" s="5" t="s">
        <v>52</v>
      </c>
      <c r="E18" s="5" t="s">
        <v>52</v>
      </c>
      <c r="F18" s="5" t="s">
        <v>63</v>
      </c>
      <c r="G18" s="1" t="s">
        <v>225</v>
      </c>
    </row>
    <row r="19" spans="1:7" x14ac:dyDescent="0.9">
      <c r="A19" s="6">
        <v>15</v>
      </c>
      <c r="B19" s="5" t="s">
        <v>228</v>
      </c>
      <c r="C19" s="5" t="s">
        <v>51</v>
      </c>
      <c r="D19" s="5" t="s">
        <v>229</v>
      </c>
      <c r="E19" s="7"/>
      <c r="F19" s="5" t="s">
        <v>53</v>
      </c>
      <c r="G19" s="1" t="s">
        <v>225</v>
      </c>
    </row>
    <row r="20" spans="1:7" ht="14.4" customHeight="1" x14ac:dyDescent="0.9">
      <c r="A20" s="6">
        <v>16</v>
      </c>
      <c r="B20" s="5" t="s">
        <v>42</v>
      </c>
      <c r="C20" s="5" t="s">
        <v>51</v>
      </c>
      <c r="D20" s="5" t="s">
        <v>99</v>
      </c>
      <c r="E20" s="7"/>
      <c r="F20" s="5" t="s">
        <v>53</v>
      </c>
      <c r="G20" s="1" t="s">
        <v>225</v>
      </c>
    </row>
    <row r="21" spans="1:7" ht="14.4" customHeight="1" x14ac:dyDescent="0.9">
      <c r="A21" s="6">
        <v>17</v>
      </c>
      <c r="B21" s="5" t="s">
        <v>100</v>
      </c>
      <c r="C21" s="5" t="s">
        <v>84</v>
      </c>
      <c r="D21" s="5" t="s">
        <v>99</v>
      </c>
      <c r="E21" s="7"/>
      <c r="F21" s="5" t="s">
        <v>53</v>
      </c>
      <c r="G21" s="1" t="s">
        <v>225</v>
      </c>
    </row>
    <row r="22" spans="1:7" ht="14.4" customHeight="1" x14ac:dyDescent="0.9">
      <c r="A22" s="6">
        <v>18</v>
      </c>
      <c r="B22" s="5" t="s">
        <v>101</v>
      </c>
      <c r="C22" s="5" t="s">
        <v>51</v>
      </c>
      <c r="D22" s="7"/>
      <c r="E22" s="5" t="s">
        <v>55</v>
      </c>
      <c r="F22" s="5" t="s">
        <v>53</v>
      </c>
      <c r="G22" s="1" t="s">
        <v>225</v>
      </c>
    </row>
    <row r="23" spans="1:7" x14ac:dyDescent="0.9">
      <c r="A23" s="6">
        <v>19</v>
      </c>
      <c r="B23" s="5" t="s">
        <v>105</v>
      </c>
      <c r="C23" s="5" t="s">
        <v>84</v>
      </c>
      <c r="D23" s="5" t="s">
        <v>106</v>
      </c>
      <c r="E23" s="7"/>
      <c r="F23" s="5" t="s">
        <v>53</v>
      </c>
      <c r="G23" s="1" t="s">
        <v>225</v>
      </c>
    </row>
    <row r="24" spans="1:7" ht="14.4" customHeight="1" x14ac:dyDescent="0.9">
      <c r="A24" s="6">
        <v>20</v>
      </c>
      <c r="B24" s="5" t="s">
        <v>107</v>
      </c>
      <c r="C24" s="5" t="s">
        <v>84</v>
      </c>
      <c r="D24" s="7"/>
      <c r="E24" s="5" t="s">
        <v>55</v>
      </c>
      <c r="F24" s="5" t="s">
        <v>53</v>
      </c>
      <c r="G24" s="1" t="s">
        <v>225</v>
      </c>
    </row>
    <row r="25" spans="1:7" x14ac:dyDescent="0.9">
      <c r="A25" s="6">
        <v>21</v>
      </c>
      <c r="B25" s="5" t="s">
        <v>109</v>
      </c>
      <c r="C25" s="5" t="s">
        <v>51</v>
      </c>
      <c r="D25" s="5" t="s">
        <v>110</v>
      </c>
      <c r="E25" s="7"/>
      <c r="F25" s="5" t="s">
        <v>53</v>
      </c>
      <c r="G25" s="1" t="s">
        <v>225</v>
      </c>
    </row>
    <row r="26" spans="1:7" ht="14.4" customHeight="1" x14ac:dyDescent="0.9">
      <c r="A26" s="6">
        <v>22</v>
      </c>
      <c r="B26" s="5" t="s">
        <v>111</v>
      </c>
      <c r="C26" s="5" t="s">
        <v>51</v>
      </c>
      <c r="D26" s="7"/>
      <c r="E26" s="5" t="s">
        <v>28</v>
      </c>
      <c r="F26" s="5" t="s">
        <v>53</v>
      </c>
      <c r="G26" s="1" t="s">
        <v>225</v>
      </c>
    </row>
    <row r="27" spans="1:7" ht="14.4" customHeight="1" x14ac:dyDescent="0.9">
      <c r="A27" s="6">
        <v>23</v>
      </c>
      <c r="B27" s="5" t="s">
        <v>112</v>
      </c>
      <c r="C27" s="5" t="s">
        <v>51</v>
      </c>
      <c r="D27" s="5" t="s">
        <v>52</v>
      </c>
      <c r="E27" s="7"/>
      <c r="F27" s="5" t="s">
        <v>53</v>
      </c>
      <c r="G27" s="1" t="s">
        <v>225</v>
      </c>
    </row>
    <row r="28" spans="1:7" x14ac:dyDescent="0.9">
      <c r="A28" s="6">
        <v>24</v>
      </c>
      <c r="B28" s="5" t="s">
        <v>113</v>
      </c>
      <c r="C28" s="5" t="s">
        <v>51</v>
      </c>
      <c r="D28" s="5" t="s">
        <v>114</v>
      </c>
      <c r="E28" s="7"/>
      <c r="F28" s="5" t="s">
        <v>53</v>
      </c>
      <c r="G28" s="1" t="s">
        <v>225</v>
      </c>
    </row>
    <row r="29" spans="1:7" x14ac:dyDescent="0.9">
      <c r="A29" s="6">
        <v>25</v>
      </c>
      <c r="B29" s="5" t="s">
        <v>230</v>
      </c>
      <c r="C29" s="5" t="s">
        <v>51</v>
      </c>
      <c r="D29" s="5" t="s">
        <v>231</v>
      </c>
      <c r="E29" s="7"/>
      <c r="F29" s="5" t="s">
        <v>53</v>
      </c>
      <c r="G29" s="1" t="s">
        <v>225</v>
      </c>
    </row>
    <row r="30" spans="1:7" ht="14.4" customHeight="1" x14ac:dyDescent="0.9">
      <c r="A30" s="6">
        <v>26</v>
      </c>
      <c r="B30" s="5" t="s">
        <v>232</v>
      </c>
      <c r="C30" s="5" t="s">
        <v>51</v>
      </c>
      <c r="D30" s="5" t="s">
        <v>123</v>
      </c>
      <c r="E30" s="7"/>
      <c r="F30" s="5" t="s">
        <v>53</v>
      </c>
      <c r="G30" s="1" t="s">
        <v>225</v>
      </c>
    </row>
    <row r="31" spans="1:7" ht="14.4" customHeight="1" x14ac:dyDescent="0.9">
      <c r="A31" s="6">
        <v>27</v>
      </c>
      <c r="B31" s="5" t="s">
        <v>9</v>
      </c>
      <c r="C31" s="5" t="s">
        <v>59</v>
      </c>
      <c r="D31" s="5" t="s">
        <v>233</v>
      </c>
      <c r="E31" s="5" t="s">
        <v>233</v>
      </c>
      <c r="F31" s="5" t="s">
        <v>53</v>
      </c>
      <c r="G31" s="1" t="s">
        <v>225</v>
      </c>
    </row>
    <row r="32" spans="1:7" ht="14.4" customHeight="1" x14ac:dyDescent="0.9">
      <c r="A32" s="6">
        <v>28</v>
      </c>
      <c r="B32" s="5" t="s">
        <v>234</v>
      </c>
      <c r="C32" s="5" t="s">
        <v>84</v>
      </c>
      <c r="D32" s="7"/>
      <c r="E32" s="5" t="s">
        <v>235</v>
      </c>
      <c r="F32" s="5" t="s">
        <v>53</v>
      </c>
      <c r="G32" s="1" t="s">
        <v>225</v>
      </c>
    </row>
    <row r="33" spans="1:7" ht="14.4" customHeight="1" x14ac:dyDescent="0.9">
      <c r="A33" s="6">
        <v>29</v>
      </c>
      <c r="B33" s="5" t="s">
        <v>131</v>
      </c>
      <c r="C33" s="5" t="s">
        <v>51</v>
      </c>
      <c r="D33" s="5" t="s">
        <v>236</v>
      </c>
      <c r="E33" s="7"/>
      <c r="F33" s="5" t="s">
        <v>53</v>
      </c>
      <c r="G33" s="1" t="s">
        <v>225</v>
      </c>
    </row>
    <row r="34" spans="1:7" ht="14.4" customHeight="1" x14ac:dyDescent="0.9">
      <c r="A34" s="6">
        <v>30</v>
      </c>
      <c r="B34" s="5" t="s">
        <v>237</v>
      </c>
      <c r="C34" s="5" t="s">
        <v>51</v>
      </c>
      <c r="D34" s="5" t="s">
        <v>33</v>
      </c>
      <c r="E34" s="7"/>
      <c r="F34" s="5" t="s">
        <v>53</v>
      </c>
      <c r="G34" s="1" t="s">
        <v>225</v>
      </c>
    </row>
    <row r="35" spans="1:7" ht="14.4" customHeight="1" x14ac:dyDescent="0.9">
      <c r="A35" s="6">
        <v>31</v>
      </c>
      <c r="B35" s="5" t="s">
        <v>238</v>
      </c>
      <c r="C35" s="5" t="s">
        <v>51</v>
      </c>
      <c r="D35" s="7"/>
      <c r="E35" s="5" t="s">
        <v>239</v>
      </c>
      <c r="F35" s="5" t="s">
        <v>53</v>
      </c>
      <c r="G35" s="1" t="s">
        <v>225</v>
      </c>
    </row>
    <row r="36" spans="1:7" ht="14.4" customHeight="1" x14ac:dyDescent="0.9">
      <c r="A36" s="6">
        <v>32</v>
      </c>
      <c r="B36" s="5" t="s">
        <v>240</v>
      </c>
      <c r="C36" s="5" t="s">
        <v>51</v>
      </c>
      <c r="D36" s="5" t="s">
        <v>241</v>
      </c>
      <c r="E36" s="7"/>
      <c r="F36" s="5" t="s">
        <v>53</v>
      </c>
      <c r="G36" s="1" t="s">
        <v>225</v>
      </c>
    </row>
    <row r="37" spans="1:7" ht="14.4" customHeight="1" x14ac:dyDescent="0.9">
      <c r="A37" s="6">
        <v>33</v>
      </c>
      <c r="B37" s="5" t="s">
        <v>242</v>
      </c>
      <c r="C37" s="5" t="s">
        <v>51</v>
      </c>
      <c r="D37" s="5" t="s">
        <v>52</v>
      </c>
      <c r="E37" s="7"/>
      <c r="F37" s="5" t="s">
        <v>53</v>
      </c>
      <c r="G37" s="1" t="s">
        <v>225</v>
      </c>
    </row>
    <row r="38" spans="1:7" ht="14.4" customHeight="1" x14ac:dyDescent="0.9">
      <c r="A38" s="6">
        <v>34</v>
      </c>
      <c r="B38" s="5" t="s">
        <v>243</v>
      </c>
      <c r="C38" s="5" t="s">
        <v>84</v>
      </c>
      <c r="D38" s="5" t="s">
        <v>215</v>
      </c>
      <c r="E38" s="7"/>
      <c r="F38" s="5" t="s">
        <v>53</v>
      </c>
      <c r="G38" s="1" t="s">
        <v>225</v>
      </c>
    </row>
    <row r="39" spans="1:7" ht="14.4" customHeight="1" x14ac:dyDescent="0.9">
      <c r="A39" s="6">
        <v>35</v>
      </c>
      <c r="B39" s="5" t="s">
        <v>38</v>
      </c>
      <c r="C39" s="5" t="s">
        <v>51</v>
      </c>
      <c r="D39" s="7"/>
      <c r="E39" s="5" t="s">
        <v>244</v>
      </c>
      <c r="F39" s="5" t="s">
        <v>53</v>
      </c>
      <c r="G39" s="1" t="s">
        <v>225</v>
      </c>
    </row>
    <row r="40" spans="1:7" ht="14.4" customHeight="1" x14ac:dyDescent="0.9">
      <c r="A40" s="6">
        <v>36</v>
      </c>
      <c r="B40" s="5" t="s">
        <v>245</v>
      </c>
      <c r="C40" s="5" t="s">
        <v>51</v>
      </c>
      <c r="D40" s="5" t="s">
        <v>246</v>
      </c>
      <c r="E40" s="7"/>
      <c r="F40" s="5" t="s">
        <v>53</v>
      </c>
      <c r="G40" s="1" t="s">
        <v>225</v>
      </c>
    </row>
    <row r="41" spans="1:7" x14ac:dyDescent="0.9">
      <c r="A41" s="6">
        <v>37</v>
      </c>
      <c r="B41" s="5" t="s">
        <v>39</v>
      </c>
      <c r="C41" s="5" t="s">
        <v>84</v>
      </c>
      <c r="D41" s="5" t="s">
        <v>138</v>
      </c>
      <c r="E41" s="7"/>
      <c r="F41" s="5" t="s">
        <v>53</v>
      </c>
      <c r="G41" s="1" t="s">
        <v>225</v>
      </c>
    </row>
    <row r="42" spans="1:7" x14ac:dyDescent="0.9">
      <c r="A42" s="6">
        <v>38</v>
      </c>
      <c r="B42" s="5" t="s">
        <v>247</v>
      </c>
      <c r="C42" s="5" t="s">
        <v>51</v>
      </c>
      <c r="D42" s="5" t="s">
        <v>35</v>
      </c>
      <c r="E42" s="7"/>
      <c r="F42" s="5" t="s">
        <v>53</v>
      </c>
      <c r="G42" s="1" t="s">
        <v>225</v>
      </c>
    </row>
    <row r="43" spans="1:7" x14ac:dyDescent="0.9">
      <c r="A43" s="6">
        <v>39</v>
      </c>
      <c r="B43" s="5" t="s">
        <v>157</v>
      </c>
      <c r="C43" s="5" t="s">
        <v>59</v>
      </c>
      <c r="D43" s="5" t="s">
        <v>35</v>
      </c>
      <c r="E43" s="5" t="s">
        <v>158</v>
      </c>
      <c r="F43" s="5" t="s">
        <v>53</v>
      </c>
      <c r="G43" s="1" t="s">
        <v>225</v>
      </c>
    </row>
    <row r="44" spans="1:7" x14ac:dyDescent="0.9">
      <c r="A44" s="6">
        <v>40</v>
      </c>
      <c r="B44" s="5" t="s">
        <v>159</v>
      </c>
      <c r="C44" s="5" t="s">
        <v>51</v>
      </c>
      <c r="D44" s="7"/>
      <c r="E44" s="5" t="s">
        <v>158</v>
      </c>
      <c r="F44" s="5" t="s">
        <v>53</v>
      </c>
      <c r="G44" s="1" t="s">
        <v>225</v>
      </c>
    </row>
    <row r="45" spans="1:7" x14ac:dyDescent="0.9">
      <c r="A45" s="6">
        <v>41</v>
      </c>
      <c r="B45" s="5" t="s">
        <v>160</v>
      </c>
      <c r="C45" s="5" t="s">
        <v>51</v>
      </c>
      <c r="D45" s="7"/>
      <c r="E45" s="5" t="s">
        <v>158</v>
      </c>
      <c r="F45" s="5" t="s">
        <v>53</v>
      </c>
      <c r="G45" s="1" t="s">
        <v>225</v>
      </c>
    </row>
    <row r="46" spans="1:7" x14ac:dyDescent="0.9">
      <c r="A46" s="6">
        <v>42</v>
      </c>
      <c r="B46" s="5" t="s">
        <v>161</v>
      </c>
      <c r="C46" s="5" t="s">
        <v>51</v>
      </c>
      <c r="D46" s="5" t="s">
        <v>35</v>
      </c>
      <c r="E46" s="7"/>
      <c r="F46" s="5" t="s">
        <v>53</v>
      </c>
      <c r="G46" s="1" t="s">
        <v>225</v>
      </c>
    </row>
    <row r="47" spans="1:7" x14ac:dyDescent="0.9">
      <c r="A47" s="6">
        <v>43</v>
      </c>
      <c r="B47" s="5" t="s">
        <v>162</v>
      </c>
      <c r="C47" s="5" t="s">
        <v>84</v>
      </c>
      <c r="D47" s="5" t="s">
        <v>35</v>
      </c>
      <c r="E47" s="7"/>
      <c r="F47" s="5" t="s">
        <v>53</v>
      </c>
      <c r="G47" s="1" t="s">
        <v>225</v>
      </c>
    </row>
    <row r="48" spans="1:7" x14ac:dyDescent="0.9">
      <c r="A48" s="6">
        <v>44</v>
      </c>
      <c r="B48" s="5" t="s">
        <v>164</v>
      </c>
      <c r="C48" s="5" t="s">
        <v>51</v>
      </c>
      <c r="D48" s="5" t="s">
        <v>35</v>
      </c>
      <c r="E48" s="7"/>
      <c r="F48" s="5" t="s">
        <v>53</v>
      </c>
      <c r="G48" s="1" t="s">
        <v>225</v>
      </c>
    </row>
    <row r="49" spans="1:7" x14ac:dyDescent="0.9">
      <c r="A49" s="6">
        <v>45</v>
      </c>
      <c r="B49" s="5" t="s">
        <v>200</v>
      </c>
      <c r="C49" s="5" t="s">
        <v>51</v>
      </c>
      <c r="D49" s="5" t="s">
        <v>168</v>
      </c>
      <c r="E49" s="7"/>
      <c r="F49" s="5" t="s">
        <v>53</v>
      </c>
      <c r="G49" s="1" t="s">
        <v>225</v>
      </c>
    </row>
    <row r="50" spans="1:7" ht="40" x14ac:dyDescent="0.9">
      <c r="A50" s="6">
        <v>46</v>
      </c>
      <c r="B50" s="5" t="s">
        <v>248</v>
      </c>
      <c r="C50" s="5" t="s">
        <v>51</v>
      </c>
      <c r="D50" s="7"/>
      <c r="E50" s="5" t="s">
        <v>249</v>
      </c>
      <c r="F50" s="5" t="s">
        <v>53</v>
      </c>
      <c r="G50" s="1" t="s">
        <v>225</v>
      </c>
    </row>
    <row r="51" spans="1:7" x14ac:dyDescent="0.9">
      <c r="B51" s="26" t="s">
        <v>250</v>
      </c>
      <c r="G51" s="1" t="s">
        <v>225</v>
      </c>
    </row>
    <row r="52" spans="1:7" ht="40" x14ac:dyDescent="0.9">
      <c r="A52" s="24" t="s">
        <v>25</v>
      </c>
      <c r="B52" s="11" t="s">
        <v>24</v>
      </c>
      <c r="C52" s="14" t="s">
        <v>45</v>
      </c>
      <c r="D52" s="9" t="s">
        <v>224</v>
      </c>
      <c r="E52" s="10"/>
      <c r="F52" s="11" t="s">
        <v>22</v>
      </c>
      <c r="G52" s="1" t="s">
        <v>225</v>
      </c>
    </row>
    <row r="53" spans="1:7" x14ac:dyDescent="0.9">
      <c r="A53" s="25"/>
      <c r="B53" s="12"/>
      <c r="C53" s="15"/>
      <c r="D53" s="9" t="s">
        <v>12</v>
      </c>
      <c r="E53" s="9" t="s">
        <v>18</v>
      </c>
      <c r="F53" s="12"/>
      <c r="G53" s="1" t="s">
        <v>225</v>
      </c>
    </row>
    <row r="54" spans="1:7" ht="60" x14ac:dyDescent="0.9">
      <c r="A54" s="6">
        <v>1</v>
      </c>
      <c r="B54" s="5" t="s">
        <v>67</v>
      </c>
      <c r="C54" s="5" t="s">
        <v>51</v>
      </c>
      <c r="D54" s="5" t="s">
        <v>68</v>
      </c>
      <c r="E54" s="7"/>
      <c r="F54" s="5" t="s">
        <v>69</v>
      </c>
      <c r="G54" s="1" t="s">
        <v>225</v>
      </c>
    </row>
    <row r="55" spans="1:7" ht="60" x14ac:dyDescent="0.9">
      <c r="A55" s="6">
        <v>2</v>
      </c>
      <c r="B55" s="5" t="s">
        <v>70</v>
      </c>
      <c r="C55" s="5" t="s">
        <v>51</v>
      </c>
      <c r="D55" s="7"/>
      <c r="E55" s="5" t="s">
        <v>27</v>
      </c>
      <c r="F55" s="5" t="s">
        <v>69</v>
      </c>
      <c r="G55" s="1" t="s">
        <v>225</v>
      </c>
    </row>
    <row r="56" spans="1:7" ht="60" x14ac:dyDescent="0.9">
      <c r="A56" s="6">
        <v>3</v>
      </c>
      <c r="B56" s="5" t="s">
        <v>71</v>
      </c>
      <c r="C56" s="5" t="s">
        <v>51</v>
      </c>
      <c r="D56" s="5" t="s">
        <v>68</v>
      </c>
      <c r="E56" s="7"/>
      <c r="F56" s="5" t="s">
        <v>69</v>
      </c>
      <c r="G56" s="1" t="s">
        <v>225</v>
      </c>
    </row>
    <row r="57" spans="1:7" ht="40" x14ac:dyDescent="0.9">
      <c r="A57" s="6">
        <v>4</v>
      </c>
      <c r="B57" s="5" t="s">
        <v>79</v>
      </c>
      <c r="C57" s="5" t="s">
        <v>59</v>
      </c>
      <c r="D57" s="5" t="s">
        <v>80</v>
      </c>
      <c r="E57" s="5" t="s">
        <v>81</v>
      </c>
      <c r="F57" s="5" t="s">
        <v>251</v>
      </c>
      <c r="G57" s="1" t="s">
        <v>225</v>
      </c>
    </row>
    <row r="58" spans="1:7" ht="40" x14ac:dyDescent="0.9">
      <c r="A58" s="6">
        <v>5</v>
      </c>
      <c r="B58" s="5" t="s">
        <v>85</v>
      </c>
      <c r="C58" s="5" t="s">
        <v>59</v>
      </c>
      <c r="D58" s="5" t="s">
        <v>52</v>
      </c>
      <c r="E58" s="5" t="s">
        <v>86</v>
      </c>
      <c r="F58" s="5" t="s">
        <v>251</v>
      </c>
      <c r="G58" s="1" t="s">
        <v>225</v>
      </c>
    </row>
    <row r="59" spans="1:7" ht="40" x14ac:dyDescent="0.9">
      <c r="A59" s="6">
        <v>6</v>
      </c>
      <c r="B59" s="5" t="s">
        <v>6</v>
      </c>
      <c r="C59" s="5" t="s">
        <v>59</v>
      </c>
      <c r="D59" s="5" t="s">
        <v>87</v>
      </c>
      <c r="E59" s="5" t="s">
        <v>88</v>
      </c>
      <c r="F59" s="5" t="s">
        <v>251</v>
      </c>
      <c r="G59" s="1" t="s">
        <v>225</v>
      </c>
    </row>
    <row r="60" spans="1:7" ht="40" x14ac:dyDescent="0.9">
      <c r="A60" s="6">
        <v>7</v>
      </c>
      <c r="B60" s="5" t="s">
        <v>89</v>
      </c>
      <c r="C60" s="5" t="s">
        <v>59</v>
      </c>
      <c r="D60" s="5" t="s">
        <v>52</v>
      </c>
      <c r="E60" s="5" t="s">
        <v>52</v>
      </c>
      <c r="F60" s="5" t="s">
        <v>251</v>
      </c>
      <c r="G60" s="1" t="s">
        <v>225</v>
      </c>
    </row>
    <row r="61" spans="1:7" ht="40" x14ac:dyDescent="0.9">
      <c r="A61" s="6">
        <v>8</v>
      </c>
      <c r="B61" s="5" t="s">
        <v>7</v>
      </c>
      <c r="C61" s="5" t="s">
        <v>59</v>
      </c>
      <c r="D61" s="5" t="s">
        <v>52</v>
      </c>
      <c r="E61" s="5" t="s">
        <v>52</v>
      </c>
      <c r="F61" s="5" t="s">
        <v>251</v>
      </c>
      <c r="G61" s="1" t="s">
        <v>225</v>
      </c>
    </row>
    <row r="62" spans="1:7" ht="60" x14ac:dyDescent="0.9">
      <c r="A62" s="6">
        <v>9</v>
      </c>
      <c r="B62" s="5" t="s">
        <v>94</v>
      </c>
      <c r="C62" s="5" t="s">
        <v>51</v>
      </c>
      <c r="D62" s="7"/>
      <c r="E62" s="5" t="s">
        <v>52</v>
      </c>
      <c r="F62" s="5" t="s">
        <v>69</v>
      </c>
      <c r="G62" s="1" t="s">
        <v>225</v>
      </c>
    </row>
    <row r="63" spans="1:7" ht="60" x14ac:dyDescent="0.9">
      <c r="A63" s="6">
        <v>10</v>
      </c>
      <c r="B63" s="5" t="s">
        <v>95</v>
      </c>
      <c r="C63" s="5" t="s">
        <v>51</v>
      </c>
      <c r="D63" s="5" t="s">
        <v>52</v>
      </c>
      <c r="E63" s="7"/>
      <c r="F63" s="5" t="s">
        <v>69</v>
      </c>
      <c r="G63" s="1" t="s">
        <v>225</v>
      </c>
    </row>
    <row r="64" spans="1:7" ht="60" x14ac:dyDescent="0.9">
      <c r="A64" s="6">
        <v>11</v>
      </c>
      <c r="B64" s="5" t="s">
        <v>96</v>
      </c>
      <c r="C64" s="5" t="s">
        <v>51</v>
      </c>
      <c r="D64" s="5" t="s">
        <v>52</v>
      </c>
      <c r="E64" s="7"/>
      <c r="F64" s="5" t="s">
        <v>69</v>
      </c>
      <c r="G64" s="1" t="s">
        <v>225</v>
      </c>
    </row>
    <row r="65" spans="1:7" ht="60" x14ac:dyDescent="0.9">
      <c r="A65" s="6">
        <v>12</v>
      </c>
      <c r="B65" s="5" t="s">
        <v>97</v>
      </c>
      <c r="C65" s="5" t="s">
        <v>51</v>
      </c>
      <c r="D65" s="7"/>
      <c r="E65" s="5" t="s">
        <v>252</v>
      </c>
      <c r="F65" s="5" t="s">
        <v>69</v>
      </c>
      <c r="G65" s="1" t="s">
        <v>225</v>
      </c>
    </row>
    <row r="66" spans="1:7" ht="60" x14ac:dyDescent="0.9">
      <c r="A66" s="6">
        <v>13</v>
      </c>
      <c r="B66" s="5" t="s">
        <v>102</v>
      </c>
      <c r="C66" s="5" t="s">
        <v>84</v>
      </c>
      <c r="D66" s="5" t="s">
        <v>52</v>
      </c>
      <c r="E66" s="7"/>
      <c r="F66" s="5" t="s">
        <v>69</v>
      </c>
      <c r="G66" s="1" t="s">
        <v>225</v>
      </c>
    </row>
    <row r="67" spans="1:7" ht="60" x14ac:dyDescent="0.9">
      <c r="A67" s="6">
        <v>14</v>
      </c>
      <c r="B67" s="5" t="s">
        <v>103</v>
      </c>
      <c r="C67" s="5" t="s">
        <v>51</v>
      </c>
      <c r="D67" s="5" t="s">
        <v>52</v>
      </c>
      <c r="E67" s="7"/>
      <c r="F67" s="5" t="s">
        <v>69</v>
      </c>
      <c r="G67" s="1" t="s">
        <v>225</v>
      </c>
    </row>
    <row r="68" spans="1:7" ht="60" x14ac:dyDescent="0.9">
      <c r="A68" s="6">
        <v>15</v>
      </c>
      <c r="B68" s="5" t="s">
        <v>104</v>
      </c>
      <c r="C68" s="5" t="s">
        <v>51</v>
      </c>
      <c r="D68" s="7"/>
      <c r="E68" s="5" t="s">
        <v>52</v>
      </c>
      <c r="F68" s="5" t="s">
        <v>69</v>
      </c>
      <c r="G68" s="1" t="s">
        <v>225</v>
      </c>
    </row>
    <row r="69" spans="1:7" ht="60" x14ac:dyDescent="0.9">
      <c r="A69" s="6">
        <v>16</v>
      </c>
      <c r="B69" s="5" t="s">
        <v>8</v>
      </c>
      <c r="C69" s="5" t="s">
        <v>59</v>
      </c>
      <c r="D69" s="5" t="s">
        <v>52</v>
      </c>
      <c r="E69" s="5" t="s">
        <v>55</v>
      </c>
      <c r="F69" s="5" t="s">
        <v>220</v>
      </c>
      <c r="G69" s="1" t="s">
        <v>225</v>
      </c>
    </row>
    <row r="70" spans="1:7" ht="60" x14ac:dyDescent="0.9">
      <c r="A70" s="6">
        <v>17</v>
      </c>
      <c r="B70" s="5" t="s">
        <v>253</v>
      </c>
      <c r="C70" s="5" t="s">
        <v>51</v>
      </c>
      <c r="D70" s="7"/>
      <c r="E70" s="5" t="s">
        <v>254</v>
      </c>
      <c r="F70" s="5" t="s">
        <v>69</v>
      </c>
      <c r="G70" s="1" t="s">
        <v>225</v>
      </c>
    </row>
    <row r="71" spans="1:7" ht="60" x14ac:dyDescent="0.9">
      <c r="A71" s="6">
        <v>18</v>
      </c>
      <c r="B71" s="5" t="s">
        <v>255</v>
      </c>
      <c r="C71" s="5" t="s">
        <v>51</v>
      </c>
      <c r="D71" s="5" t="s">
        <v>52</v>
      </c>
      <c r="E71" s="7"/>
      <c r="F71" s="5" t="s">
        <v>69</v>
      </c>
      <c r="G71" s="1" t="s">
        <v>225</v>
      </c>
    </row>
    <row r="72" spans="1:7" ht="60" x14ac:dyDescent="0.9">
      <c r="A72" s="6">
        <v>19</v>
      </c>
      <c r="B72" s="5" t="s">
        <v>256</v>
      </c>
      <c r="C72" s="5" t="s">
        <v>84</v>
      </c>
      <c r="D72" s="5" t="s">
        <v>52</v>
      </c>
      <c r="E72" s="7"/>
      <c r="F72" s="5" t="s">
        <v>69</v>
      </c>
      <c r="G72" s="1" t="s">
        <v>225</v>
      </c>
    </row>
    <row r="73" spans="1:7" ht="60" x14ac:dyDescent="0.9">
      <c r="A73" s="6">
        <v>20</v>
      </c>
      <c r="B73" s="5" t="s">
        <v>257</v>
      </c>
      <c r="C73" s="5" t="s">
        <v>59</v>
      </c>
      <c r="D73" s="5" t="s">
        <v>123</v>
      </c>
      <c r="E73" s="5" t="s">
        <v>30</v>
      </c>
      <c r="F73" s="5" t="s">
        <v>220</v>
      </c>
      <c r="G73" s="1" t="s">
        <v>225</v>
      </c>
    </row>
    <row r="74" spans="1:7" ht="60" x14ac:dyDescent="0.9">
      <c r="A74" s="6">
        <v>21</v>
      </c>
      <c r="B74" s="5" t="s">
        <v>115</v>
      </c>
      <c r="C74" s="5" t="s">
        <v>51</v>
      </c>
      <c r="D74" s="5" t="s">
        <v>116</v>
      </c>
      <c r="E74" s="7"/>
      <c r="F74" s="5" t="s">
        <v>69</v>
      </c>
      <c r="G74" s="1" t="s">
        <v>225</v>
      </c>
    </row>
    <row r="75" spans="1:7" ht="60" x14ac:dyDescent="0.9">
      <c r="A75" s="6">
        <v>22</v>
      </c>
      <c r="B75" s="5" t="s">
        <v>117</v>
      </c>
      <c r="C75" s="5" t="s">
        <v>51</v>
      </c>
      <c r="D75" s="5" t="s">
        <v>52</v>
      </c>
      <c r="E75" s="7"/>
      <c r="F75" s="5" t="s">
        <v>69</v>
      </c>
      <c r="G75" s="1" t="s">
        <v>225</v>
      </c>
    </row>
    <row r="76" spans="1:7" ht="60" x14ac:dyDescent="0.9">
      <c r="A76" s="6">
        <v>23</v>
      </c>
      <c r="B76" s="5" t="s">
        <v>118</v>
      </c>
      <c r="C76" s="5" t="s">
        <v>51</v>
      </c>
      <c r="D76" s="7"/>
      <c r="E76" s="5" t="s">
        <v>55</v>
      </c>
      <c r="F76" s="5" t="s">
        <v>69</v>
      </c>
      <c r="G76" s="1" t="s">
        <v>225</v>
      </c>
    </row>
    <row r="77" spans="1:7" ht="60" x14ac:dyDescent="0.9">
      <c r="A77" s="6">
        <v>24</v>
      </c>
      <c r="B77" s="5" t="s">
        <v>119</v>
      </c>
      <c r="C77" s="5" t="s">
        <v>84</v>
      </c>
      <c r="D77" s="5" t="s">
        <v>52</v>
      </c>
      <c r="E77" s="7"/>
      <c r="F77" s="5" t="s">
        <v>69</v>
      </c>
      <c r="G77" s="1" t="s">
        <v>225</v>
      </c>
    </row>
    <row r="78" spans="1:7" ht="60" x14ac:dyDescent="0.9">
      <c r="A78" s="6">
        <v>25</v>
      </c>
      <c r="B78" s="5" t="s">
        <v>120</v>
      </c>
      <c r="C78" s="5" t="s">
        <v>51</v>
      </c>
      <c r="D78" s="7"/>
      <c r="E78" s="5" t="s">
        <v>55</v>
      </c>
      <c r="F78" s="5" t="s">
        <v>69</v>
      </c>
      <c r="G78" s="1" t="s">
        <v>225</v>
      </c>
    </row>
    <row r="79" spans="1:7" ht="60" x14ac:dyDescent="0.9">
      <c r="A79" s="6">
        <v>26</v>
      </c>
      <c r="B79" s="5" t="s">
        <v>126</v>
      </c>
      <c r="C79" s="5" t="s">
        <v>59</v>
      </c>
      <c r="D79" s="5" t="s">
        <v>127</v>
      </c>
      <c r="E79" s="5" t="s">
        <v>128</v>
      </c>
      <c r="F79" s="5" t="s">
        <v>221</v>
      </c>
      <c r="G79" s="1" t="s">
        <v>225</v>
      </c>
    </row>
    <row r="80" spans="1:7" ht="60" x14ac:dyDescent="0.9">
      <c r="A80" s="6">
        <v>27</v>
      </c>
      <c r="B80" s="5" t="s">
        <v>129</v>
      </c>
      <c r="C80" s="5" t="s">
        <v>51</v>
      </c>
      <c r="D80" s="5" t="s">
        <v>52</v>
      </c>
      <c r="E80" s="7"/>
      <c r="F80" s="5" t="s">
        <v>69</v>
      </c>
      <c r="G80" s="1" t="s">
        <v>225</v>
      </c>
    </row>
    <row r="81" spans="1:7" ht="60" x14ac:dyDescent="0.9">
      <c r="A81" s="6">
        <v>28</v>
      </c>
      <c r="B81" s="5" t="s">
        <v>11</v>
      </c>
      <c r="C81" s="5" t="s">
        <v>59</v>
      </c>
      <c r="D81" s="5" t="s">
        <v>127</v>
      </c>
      <c r="E81" s="5" t="s">
        <v>55</v>
      </c>
      <c r="F81" s="5" t="s">
        <v>221</v>
      </c>
      <c r="G81" s="1" t="s">
        <v>225</v>
      </c>
    </row>
    <row r="82" spans="1:7" ht="60" x14ac:dyDescent="0.9">
      <c r="A82" s="6">
        <v>29</v>
      </c>
      <c r="B82" s="5" t="s">
        <v>37</v>
      </c>
      <c r="C82" s="5" t="s">
        <v>59</v>
      </c>
      <c r="D82" s="5" t="s">
        <v>32</v>
      </c>
      <c r="E82" s="5" t="s">
        <v>55</v>
      </c>
      <c r="F82" s="5" t="s">
        <v>221</v>
      </c>
      <c r="G82" s="1" t="s">
        <v>225</v>
      </c>
    </row>
    <row r="83" spans="1:7" ht="60" x14ac:dyDescent="0.9">
      <c r="A83" s="6">
        <v>30</v>
      </c>
      <c r="B83" s="5" t="s">
        <v>258</v>
      </c>
      <c r="C83" s="5" t="s">
        <v>59</v>
      </c>
      <c r="D83" s="5" t="s">
        <v>241</v>
      </c>
      <c r="E83" s="5" t="s">
        <v>259</v>
      </c>
      <c r="F83" s="5" t="s">
        <v>221</v>
      </c>
      <c r="G83" s="1" t="s">
        <v>225</v>
      </c>
    </row>
    <row r="84" spans="1:7" ht="60" x14ac:dyDescent="0.9">
      <c r="A84" s="6">
        <v>31</v>
      </c>
      <c r="B84" s="5" t="s">
        <v>13</v>
      </c>
      <c r="C84" s="5" t="s">
        <v>59</v>
      </c>
      <c r="D84" s="5" t="s">
        <v>52</v>
      </c>
      <c r="E84" s="5" t="s">
        <v>260</v>
      </c>
      <c r="F84" s="5" t="s">
        <v>221</v>
      </c>
      <c r="G84" s="1" t="s">
        <v>225</v>
      </c>
    </row>
    <row r="85" spans="1:7" ht="40" x14ac:dyDescent="0.9">
      <c r="A85" s="6">
        <v>32</v>
      </c>
      <c r="B85" s="5" t="s">
        <v>261</v>
      </c>
      <c r="C85" s="5" t="s">
        <v>51</v>
      </c>
      <c r="D85" s="7"/>
      <c r="E85" s="5" t="s">
        <v>262</v>
      </c>
      <c r="F85" s="5" t="s">
        <v>134</v>
      </c>
      <c r="G85" s="1" t="s">
        <v>225</v>
      </c>
    </row>
    <row r="86" spans="1:7" ht="40" x14ac:dyDescent="0.9">
      <c r="A86" s="6">
        <v>33</v>
      </c>
      <c r="B86" s="5" t="s">
        <v>14</v>
      </c>
      <c r="C86" s="5" t="s">
        <v>51</v>
      </c>
      <c r="D86" s="5" t="s">
        <v>34</v>
      </c>
      <c r="E86" s="7"/>
      <c r="F86" s="5" t="s">
        <v>134</v>
      </c>
      <c r="G86" s="1" t="s">
        <v>225</v>
      </c>
    </row>
    <row r="87" spans="1:7" ht="40" x14ac:dyDescent="0.9">
      <c r="A87" s="6">
        <v>34</v>
      </c>
      <c r="B87" s="5" t="s">
        <v>133</v>
      </c>
      <c r="C87" s="5" t="s">
        <v>51</v>
      </c>
      <c r="D87" s="7"/>
      <c r="E87" s="5" t="s">
        <v>55</v>
      </c>
      <c r="F87" s="5" t="s">
        <v>134</v>
      </c>
      <c r="G87" s="1" t="s">
        <v>225</v>
      </c>
    </row>
    <row r="88" spans="1:7" ht="60" x14ac:dyDescent="0.9">
      <c r="A88" s="6">
        <v>35</v>
      </c>
      <c r="B88" s="5" t="s">
        <v>135</v>
      </c>
      <c r="C88" s="5" t="s">
        <v>59</v>
      </c>
      <c r="D88" s="5" t="s">
        <v>52</v>
      </c>
      <c r="E88" s="5" t="s">
        <v>55</v>
      </c>
      <c r="F88" s="5" t="s">
        <v>69</v>
      </c>
      <c r="G88" s="1" t="s">
        <v>225</v>
      </c>
    </row>
    <row r="89" spans="1:7" ht="60" x14ac:dyDescent="0.9">
      <c r="A89" s="6">
        <v>36</v>
      </c>
      <c r="B89" s="5" t="s">
        <v>15</v>
      </c>
      <c r="C89" s="5" t="s">
        <v>51</v>
      </c>
      <c r="D89" s="7"/>
      <c r="E89" s="5" t="s">
        <v>55</v>
      </c>
      <c r="F89" s="5" t="s">
        <v>69</v>
      </c>
      <c r="G89" s="1" t="s">
        <v>225</v>
      </c>
    </row>
    <row r="90" spans="1:7" ht="60" x14ac:dyDescent="0.9">
      <c r="A90" s="6">
        <v>37</v>
      </c>
      <c r="B90" s="5" t="s">
        <v>263</v>
      </c>
      <c r="C90" s="5" t="s">
        <v>51</v>
      </c>
      <c r="D90" s="7"/>
      <c r="E90" s="5" t="s">
        <v>264</v>
      </c>
      <c r="F90" s="5" t="s">
        <v>69</v>
      </c>
      <c r="G90" s="1" t="s">
        <v>225</v>
      </c>
    </row>
    <row r="91" spans="1:7" ht="40" x14ac:dyDescent="0.9">
      <c r="A91" s="6">
        <v>38</v>
      </c>
      <c r="B91" s="5" t="s">
        <v>16</v>
      </c>
      <c r="C91" s="5" t="s">
        <v>59</v>
      </c>
      <c r="D91" s="5" t="s">
        <v>136</v>
      </c>
      <c r="E91" s="5" t="s">
        <v>264</v>
      </c>
      <c r="F91" s="5" t="s">
        <v>134</v>
      </c>
      <c r="G91" s="1" t="s">
        <v>225</v>
      </c>
    </row>
    <row r="92" spans="1:7" ht="40" x14ac:dyDescent="0.9">
      <c r="A92" s="6">
        <v>39</v>
      </c>
      <c r="B92" s="5" t="s">
        <v>265</v>
      </c>
      <c r="C92" s="5" t="s">
        <v>51</v>
      </c>
      <c r="D92" s="7"/>
      <c r="E92" s="5" t="s">
        <v>266</v>
      </c>
      <c r="F92" s="5" t="s">
        <v>134</v>
      </c>
      <c r="G92" s="1" t="s">
        <v>225</v>
      </c>
    </row>
    <row r="93" spans="1:7" ht="40" x14ac:dyDescent="0.9">
      <c r="A93" s="6">
        <v>40</v>
      </c>
      <c r="B93" s="5" t="s">
        <v>17</v>
      </c>
      <c r="C93" s="5" t="s">
        <v>59</v>
      </c>
      <c r="D93" s="5" t="s">
        <v>136</v>
      </c>
      <c r="E93" s="5" t="s">
        <v>55</v>
      </c>
      <c r="F93" s="5" t="s">
        <v>134</v>
      </c>
      <c r="G93" s="1" t="s">
        <v>225</v>
      </c>
    </row>
    <row r="94" spans="1:7" ht="60" x14ac:dyDescent="0.9">
      <c r="A94" s="6">
        <v>41</v>
      </c>
      <c r="B94" s="5" t="s">
        <v>139</v>
      </c>
      <c r="C94" s="5" t="s">
        <v>51</v>
      </c>
      <c r="D94" s="5" t="s">
        <v>35</v>
      </c>
      <c r="E94" s="7"/>
      <c r="F94" s="5" t="s">
        <v>221</v>
      </c>
      <c r="G94" s="1" t="s">
        <v>225</v>
      </c>
    </row>
    <row r="95" spans="1:7" ht="60" x14ac:dyDescent="0.9">
      <c r="A95" s="6">
        <v>42</v>
      </c>
      <c r="B95" s="5" t="s">
        <v>140</v>
      </c>
      <c r="C95" s="5" t="s">
        <v>59</v>
      </c>
      <c r="D95" s="5" t="s">
        <v>35</v>
      </c>
      <c r="E95" s="5" t="s">
        <v>138</v>
      </c>
      <c r="F95" s="5" t="s">
        <v>221</v>
      </c>
      <c r="G95" s="1" t="s">
        <v>225</v>
      </c>
    </row>
    <row r="96" spans="1:7" ht="60" x14ac:dyDescent="0.9">
      <c r="A96" s="6">
        <v>43</v>
      </c>
      <c r="B96" s="5" t="s">
        <v>141</v>
      </c>
      <c r="C96" s="5" t="s">
        <v>59</v>
      </c>
      <c r="D96" s="5" t="s">
        <v>35</v>
      </c>
      <c r="E96" s="5" t="s">
        <v>138</v>
      </c>
      <c r="F96" s="5" t="s">
        <v>221</v>
      </c>
      <c r="G96" s="1" t="s">
        <v>225</v>
      </c>
    </row>
    <row r="97" spans="1:7" ht="60" x14ac:dyDescent="0.9">
      <c r="A97" s="6">
        <v>44</v>
      </c>
      <c r="B97" s="5" t="s">
        <v>143</v>
      </c>
      <c r="C97" s="5" t="s">
        <v>51</v>
      </c>
      <c r="D97" s="5" t="s">
        <v>35</v>
      </c>
      <c r="E97" s="7"/>
      <c r="F97" s="5" t="s">
        <v>221</v>
      </c>
      <c r="G97" s="1" t="s">
        <v>225</v>
      </c>
    </row>
    <row r="98" spans="1:7" ht="60" x14ac:dyDescent="0.9">
      <c r="A98" s="6">
        <v>45</v>
      </c>
      <c r="B98" s="5" t="s">
        <v>144</v>
      </c>
      <c r="C98" s="5" t="s">
        <v>59</v>
      </c>
      <c r="D98" s="5" t="s">
        <v>35</v>
      </c>
      <c r="E98" s="5" t="s">
        <v>145</v>
      </c>
      <c r="F98" s="5" t="s">
        <v>221</v>
      </c>
      <c r="G98" s="1" t="s">
        <v>225</v>
      </c>
    </row>
    <row r="99" spans="1:7" ht="40" x14ac:dyDescent="0.9">
      <c r="A99" s="6">
        <v>46</v>
      </c>
      <c r="B99" s="5" t="s">
        <v>147</v>
      </c>
      <c r="C99" s="5" t="s">
        <v>51</v>
      </c>
      <c r="D99" s="7"/>
      <c r="E99" s="5" t="s">
        <v>145</v>
      </c>
      <c r="F99" s="5" t="s">
        <v>134</v>
      </c>
      <c r="G99" s="1" t="s">
        <v>225</v>
      </c>
    </row>
    <row r="100" spans="1:7" ht="40" x14ac:dyDescent="0.9">
      <c r="A100" s="6">
        <v>47</v>
      </c>
      <c r="B100" s="5" t="s">
        <v>148</v>
      </c>
      <c r="C100" s="5" t="s">
        <v>51</v>
      </c>
      <c r="D100" s="7"/>
      <c r="E100" s="5" t="s">
        <v>145</v>
      </c>
      <c r="F100" s="5" t="s">
        <v>134</v>
      </c>
      <c r="G100" s="1" t="s">
        <v>225</v>
      </c>
    </row>
    <row r="101" spans="1:7" ht="60" x14ac:dyDescent="0.9">
      <c r="A101" s="6">
        <v>48</v>
      </c>
      <c r="B101" s="5" t="s">
        <v>155</v>
      </c>
      <c r="C101" s="5" t="s">
        <v>84</v>
      </c>
      <c r="D101" s="7"/>
      <c r="E101" s="5" t="s">
        <v>145</v>
      </c>
      <c r="F101" s="5" t="s">
        <v>221</v>
      </c>
      <c r="G101" s="1" t="s">
        <v>225</v>
      </c>
    </row>
    <row r="102" spans="1:7" ht="60" x14ac:dyDescent="0.9">
      <c r="A102" s="6">
        <v>49</v>
      </c>
      <c r="B102" s="5" t="s">
        <v>20</v>
      </c>
      <c r="C102" s="5" t="s">
        <v>59</v>
      </c>
      <c r="D102" s="5" t="s">
        <v>35</v>
      </c>
      <c r="E102" s="7"/>
      <c r="F102" s="5" t="s">
        <v>221</v>
      </c>
      <c r="G102" s="1" t="s">
        <v>225</v>
      </c>
    </row>
    <row r="103" spans="1:7" ht="60" x14ac:dyDescent="0.9">
      <c r="A103" s="6">
        <v>50</v>
      </c>
      <c r="B103" s="5" t="s">
        <v>163</v>
      </c>
      <c r="C103" s="5" t="s">
        <v>59</v>
      </c>
      <c r="D103" s="5" t="s">
        <v>35</v>
      </c>
      <c r="E103" s="5" t="s">
        <v>158</v>
      </c>
      <c r="F103" s="5" t="s">
        <v>221</v>
      </c>
      <c r="G103" s="1" t="s">
        <v>225</v>
      </c>
    </row>
    <row r="104" spans="1:7" ht="40" x14ac:dyDescent="0.9">
      <c r="A104" s="6">
        <v>51</v>
      </c>
      <c r="B104" s="5" t="s">
        <v>165</v>
      </c>
      <c r="C104" s="5" t="s">
        <v>51</v>
      </c>
      <c r="D104" s="7"/>
      <c r="E104" s="5" t="s">
        <v>158</v>
      </c>
      <c r="F104" s="5" t="s">
        <v>134</v>
      </c>
      <c r="G104" s="1" t="s">
        <v>225</v>
      </c>
    </row>
    <row r="105" spans="1:7" ht="40" x14ac:dyDescent="0.9">
      <c r="A105" s="6">
        <v>52</v>
      </c>
      <c r="B105" s="5" t="s">
        <v>166</v>
      </c>
      <c r="C105" s="5" t="s">
        <v>84</v>
      </c>
      <c r="D105" s="5" t="s">
        <v>35</v>
      </c>
      <c r="E105" s="7"/>
      <c r="F105" s="5" t="s">
        <v>134</v>
      </c>
      <c r="G105" s="1" t="s">
        <v>225</v>
      </c>
    </row>
    <row r="106" spans="1:7" ht="40" x14ac:dyDescent="0.9">
      <c r="A106" s="6">
        <v>53</v>
      </c>
      <c r="B106" s="5" t="s">
        <v>167</v>
      </c>
      <c r="C106" s="5" t="s">
        <v>51</v>
      </c>
      <c r="D106" s="7"/>
      <c r="E106" s="5" t="s">
        <v>168</v>
      </c>
      <c r="F106" s="5" t="s">
        <v>134</v>
      </c>
      <c r="G106" s="1" t="s">
        <v>225</v>
      </c>
    </row>
    <row r="107" spans="1:7" ht="40" x14ac:dyDescent="0.9">
      <c r="A107" s="6">
        <v>54</v>
      </c>
      <c r="B107" s="5" t="s">
        <v>169</v>
      </c>
      <c r="C107" s="5" t="s">
        <v>84</v>
      </c>
      <c r="D107" s="5" t="s">
        <v>168</v>
      </c>
      <c r="E107" s="7"/>
      <c r="F107" s="5" t="s">
        <v>134</v>
      </c>
      <c r="G107" s="1" t="s">
        <v>225</v>
      </c>
    </row>
    <row r="108" spans="1:7" ht="40" x14ac:dyDescent="0.9">
      <c r="A108" s="6">
        <v>55</v>
      </c>
      <c r="B108" s="5" t="s">
        <v>170</v>
      </c>
      <c r="C108" s="5" t="s">
        <v>51</v>
      </c>
      <c r="D108" s="7"/>
      <c r="E108" s="5" t="s">
        <v>168</v>
      </c>
      <c r="F108" s="5" t="s">
        <v>134</v>
      </c>
      <c r="G108" s="1" t="s">
        <v>225</v>
      </c>
    </row>
    <row r="109" spans="1:7" ht="40" x14ac:dyDescent="0.9">
      <c r="A109" s="6">
        <v>56</v>
      </c>
      <c r="B109" s="5" t="s">
        <v>173</v>
      </c>
      <c r="C109" s="5" t="s">
        <v>84</v>
      </c>
      <c r="D109" s="5" t="s">
        <v>168</v>
      </c>
      <c r="E109" s="7"/>
      <c r="F109" s="5" t="s">
        <v>134</v>
      </c>
      <c r="G109" s="1" t="s">
        <v>225</v>
      </c>
    </row>
    <row r="110" spans="1:7" ht="40" x14ac:dyDescent="0.9">
      <c r="A110" s="6">
        <v>57</v>
      </c>
      <c r="B110" s="5" t="s">
        <v>174</v>
      </c>
      <c r="C110" s="5" t="s">
        <v>51</v>
      </c>
      <c r="D110" s="7"/>
      <c r="E110" s="5" t="s">
        <v>168</v>
      </c>
      <c r="F110" s="5" t="s">
        <v>134</v>
      </c>
      <c r="G110" s="1" t="s">
        <v>225</v>
      </c>
    </row>
    <row r="111" spans="1:7" ht="40" x14ac:dyDescent="0.9">
      <c r="A111" s="6">
        <v>58</v>
      </c>
      <c r="B111" s="5" t="s">
        <v>175</v>
      </c>
      <c r="C111" s="5" t="s">
        <v>51</v>
      </c>
      <c r="D111" s="7"/>
      <c r="E111" s="5" t="s">
        <v>168</v>
      </c>
      <c r="F111" s="5" t="s">
        <v>134</v>
      </c>
      <c r="G111" s="1" t="s">
        <v>225</v>
      </c>
    </row>
    <row r="112" spans="1:7" ht="40" x14ac:dyDescent="0.9">
      <c r="A112" s="6">
        <v>59</v>
      </c>
      <c r="B112" s="5" t="s">
        <v>176</v>
      </c>
      <c r="C112" s="5" t="s">
        <v>51</v>
      </c>
      <c r="D112" s="7"/>
      <c r="E112" s="5" t="s">
        <v>168</v>
      </c>
      <c r="F112" s="5" t="s">
        <v>134</v>
      </c>
      <c r="G112" s="1" t="s">
        <v>225</v>
      </c>
    </row>
    <row r="113" spans="1:7" ht="40" x14ac:dyDescent="0.9">
      <c r="A113" s="6">
        <v>60</v>
      </c>
      <c r="B113" s="5" t="s">
        <v>179</v>
      </c>
      <c r="C113" s="5" t="s">
        <v>84</v>
      </c>
      <c r="D113" s="7"/>
      <c r="E113" s="5" t="s">
        <v>168</v>
      </c>
      <c r="F113" s="5" t="s">
        <v>134</v>
      </c>
      <c r="G113" s="1" t="s">
        <v>225</v>
      </c>
    </row>
    <row r="114" spans="1:7" ht="40" x14ac:dyDescent="0.9">
      <c r="A114" s="6">
        <v>61</v>
      </c>
      <c r="B114" s="5" t="s">
        <v>180</v>
      </c>
      <c r="C114" s="5" t="s">
        <v>51</v>
      </c>
      <c r="D114" s="5" t="s">
        <v>168</v>
      </c>
      <c r="E114" s="7"/>
      <c r="F114" s="5" t="s">
        <v>134</v>
      </c>
      <c r="G114" s="1" t="s">
        <v>225</v>
      </c>
    </row>
    <row r="115" spans="1:7" ht="40" x14ac:dyDescent="0.9">
      <c r="A115" s="6">
        <v>62</v>
      </c>
      <c r="B115" s="5" t="s">
        <v>181</v>
      </c>
      <c r="C115" s="5" t="s">
        <v>51</v>
      </c>
      <c r="D115" s="7"/>
      <c r="E115" s="5" t="s">
        <v>168</v>
      </c>
      <c r="F115" s="5" t="s">
        <v>134</v>
      </c>
      <c r="G115" s="1" t="s">
        <v>225</v>
      </c>
    </row>
    <row r="116" spans="1:7" ht="40" x14ac:dyDescent="0.9">
      <c r="A116" s="6">
        <v>63</v>
      </c>
      <c r="B116" s="5" t="s">
        <v>182</v>
      </c>
      <c r="C116" s="5" t="s">
        <v>51</v>
      </c>
      <c r="D116" s="5" t="s">
        <v>168</v>
      </c>
      <c r="E116" s="7"/>
      <c r="F116" s="5" t="s">
        <v>134</v>
      </c>
      <c r="G116" s="1" t="s">
        <v>225</v>
      </c>
    </row>
    <row r="117" spans="1:7" ht="40" x14ac:dyDescent="0.9">
      <c r="A117" s="6">
        <v>64</v>
      </c>
      <c r="B117" s="5" t="s">
        <v>183</v>
      </c>
      <c r="C117" s="5" t="s">
        <v>51</v>
      </c>
      <c r="D117" s="7"/>
      <c r="E117" s="5" t="s">
        <v>168</v>
      </c>
      <c r="F117" s="5" t="s">
        <v>134</v>
      </c>
      <c r="G117" s="1" t="s">
        <v>225</v>
      </c>
    </row>
    <row r="118" spans="1:7" ht="40" x14ac:dyDescent="0.9">
      <c r="A118" s="6">
        <v>65</v>
      </c>
      <c r="B118" s="5" t="s">
        <v>184</v>
      </c>
      <c r="C118" s="5" t="s">
        <v>51</v>
      </c>
      <c r="D118" s="5" t="s">
        <v>168</v>
      </c>
      <c r="E118" s="7"/>
      <c r="F118" s="5" t="s">
        <v>134</v>
      </c>
      <c r="G118" s="1" t="s">
        <v>225</v>
      </c>
    </row>
    <row r="119" spans="1:7" ht="40" x14ac:dyDescent="0.9">
      <c r="A119" s="6">
        <v>66</v>
      </c>
      <c r="B119" s="5" t="s">
        <v>185</v>
      </c>
      <c r="C119" s="5" t="s">
        <v>51</v>
      </c>
      <c r="D119" s="7"/>
      <c r="E119" s="5" t="s">
        <v>168</v>
      </c>
      <c r="F119" s="5" t="s">
        <v>134</v>
      </c>
      <c r="G119" s="1" t="s">
        <v>225</v>
      </c>
    </row>
    <row r="120" spans="1:7" ht="40" x14ac:dyDescent="0.9">
      <c r="A120" s="6">
        <v>67</v>
      </c>
      <c r="B120" s="5" t="s">
        <v>186</v>
      </c>
      <c r="C120" s="5" t="s">
        <v>51</v>
      </c>
      <c r="D120" s="5" t="s">
        <v>168</v>
      </c>
      <c r="E120" s="7"/>
      <c r="F120" s="5" t="s">
        <v>134</v>
      </c>
      <c r="G120" s="1" t="s">
        <v>225</v>
      </c>
    </row>
    <row r="121" spans="1:7" ht="40" x14ac:dyDescent="0.9">
      <c r="A121" s="6">
        <v>68</v>
      </c>
      <c r="B121" s="5" t="s">
        <v>187</v>
      </c>
      <c r="C121" s="5" t="s">
        <v>51</v>
      </c>
      <c r="D121" s="7"/>
      <c r="E121" s="5" t="s">
        <v>168</v>
      </c>
      <c r="F121" s="5" t="s">
        <v>134</v>
      </c>
      <c r="G121" s="1" t="s">
        <v>225</v>
      </c>
    </row>
    <row r="122" spans="1:7" ht="40" x14ac:dyDescent="0.9">
      <c r="A122" s="6">
        <v>69</v>
      </c>
      <c r="B122" s="5" t="s">
        <v>188</v>
      </c>
      <c r="C122" s="5" t="s">
        <v>51</v>
      </c>
      <c r="D122" s="5" t="s">
        <v>168</v>
      </c>
      <c r="E122" s="7"/>
      <c r="F122" s="5" t="s">
        <v>134</v>
      </c>
      <c r="G122" s="1" t="s">
        <v>225</v>
      </c>
    </row>
    <row r="123" spans="1:7" ht="40" x14ac:dyDescent="0.9">
      <c r="A123" s="6">
        <v>70</v>
      </c>
      <c r="B123" s="5" t="s">
        <v>189</v>
      </c>
      <c r="C123" s="5" t="s">
        <v>51</v>
      </c>
      <c r="D123" s="7"/>
      <c r="E123" s="5" t="s">
        <v>168</v>
      </c>
      <c r="F123" s="5" t="s">
        <v>134</v>
      </c>
      <c r="G123" s="1" t="s">
        <v>225</v>
      </c>
    </row>
    <row r="124" spans="1:7" ht="40" x14ac:dyDescent="0.9">
      <c r="A124" s="6">
        <v>71</v>
      </c>
      <c r="B124" s="5" t="s">
        <v>190</v>
      </c>
      <c r="C124" s="5" t="s">
        <v>51</v>
      </c>
      <c r="D124" s="5" t="s">
        <v>168</v>
      </c>
      <c r="E124" s="7"/>
      <c r="F124" s="5" t="s">
        <v>134</v>
      </c>
      <c r="G124" s="1" t="s">
        <v>225</v>
      </c>
    </row>
    <row r="125" spans="1:7" ht="40" x14ac:dyDescent="0.9">
      <c r="A125" s="6">
        <v>72</v>
      </c>
      <c r="B125" s="5" t="s">
        <v>191</v>
      </c>
      <c r="C125" s="5" t="s">
        <v>51</v>
      </c>
      <c r="D125" s="5" t="s">
        <v>168</v>
      </c>
      <c r="E125" s="7"/>
      <c r="F125" s="5" t="s">
        <v>134</v>
      </c>
      <c r="G125" s="1" t="s">
        <v>225</v>
      </c>
    </row>
    <row r="126" spans="1:7" ht="40" x14ac:dyDescent="0.9">
      <c r="A126" s="6">
        <v>73</v>
      </c>
      <c r="B126" s="5" t="s">
        <v>21</v>
      </c>
      <c r="C126" s="5" t="s">
        <v>51</v>
      </c>
      <c r="D126" s="7"/>
      <c r="E126" s="5" t="s">
        <v>168</v>
      </c>
      <c r="F126" s="5" t="s">
        <v>134</v>
      </c>
      <c r="G126" s="1" t="s">
        <v>225</v>
      </c>
    </row>
    <row r="127" spans="1:7" ht="40" x14ac:dyDescent="0.9">
      <c r="A127" s="6">
        <v>74</v>
      </c>
      <c r="B127" s="5" t="s">
        <v>192</v>
      </c>
      <c r="C127" s="5" t="s">
        <v>51</v>
      </c>
      <c r="D127" s="5" t="s">
        <v>168</v>
      </c>
      <c r="E127" s="7"/>
      <c r="F127" s="5" t="s">
        <v>134</v>
      </c>
      <c r="G127" s="1" t="s">
        <v>225</v>
      </c>
    </row>
    <row r="128" spans="1:7" ht="40" x14ac:dyDescent="0.9">
      <c r="A128" s="6">
        <v>75</v>
      </c>
      <c r="B128" s="5" t="s">
        <v>192</v>
      </c>
      <c r="C128" s="5" t="s">
        <v>51</v>
      </c>
      <c r="D128" s="7"/>
      <c r="E128" s="5" t="s">
        <v>168</v>
      </c>
      <c r="F128" s="5" t="s">
        <v>134</v>
      </c>
      <c r="G128" s="1" t="s">
        <v>225</v>
      </c>
    </row>
    <row r="129" spans="1:7" ht="40" x14ac:dyDescent="0.9">
      <c r="A129" s="6">
        <v>76</v>
      </c>
      <c r="B129" s="5" t="s">
        <v>193</v>
      </c>
      <c r="C129" s="5" t="s">
        <v>51</v>
      </c>
      <c r="D129" s="7"/>
      <c r="E129" s="5" t="s">
        <v>168</v>
      </c>
      <c r="F129" s="5" t="s">
        <v>134</v>
      </c>
      <c r="G129" s="1" t="s">
        <v>225</v>
      </c>
    </row>
    <row r="130" spans="1:7" ht="40" x14ac:dyDescent="0.9">
      <c r="A130" s="6">
        <v>77</v>
      </c>
      <c r="B130" s="5" t="s">
        <v>194</v>
      </c>
      <c r="C130" s="5" t="s">
        <v>51</v>
      </c>
      <c r="D130" s="5" t="s">
        <v>168</v>
      </c>
      <c r="E130" s="7"/>
      <c r="F130" s="5" t="s">
        <v>134</v>
      </c>
      <c r="G130" s="1" t="s">
        <v>225</v>
      </c>
    </row>
    <row r="131" spans="1:7" ht="40" x14ac:dyDescent="0.9">
      <c r="A131" s="6">
        <v>78</v>
      </c>
      <c r="B131" s="5" t="s">
        <v>195</v>
      </c>
      <c r="C131" s="5" t="s">
        <v>51</v>
      </c>
      <c r="D131" s="5" t="s">
        <v>168</v>
      </c>
      <c r="E131" s="7"/>
      <c r="F131" s="5" t="s">
        <v>134</v>
      </c>
      <c r="G131" s="1" t="s">
        <v>225</v>
      </c>
    </row>
    <row r="132" spans="1:7" ht="40" x14ac:dyDescent="0.9">
      <c r="A132" s="6">
        <v>79</v>
      </c>
      <c r="B132" s="5" t="s">
        <v>196</v>
      </c>
      <c r="C132" s="5" t="s">
        <v>51</v>
      </c>
      <c r="D132" s="5" t="s">
        <v>168</v>
      </c>
      <c r="E132" s="7"/>
      <c r="F132" s="5" t="s">
        <v>134</v>
      </c>
      <c r="G132" s="1" t="s">
        <v>225</v>
      </c>
    </row>
    <row r="133" spans="1:7" ht="40" x14ac:dyDescent="0.9">
      <c r="A133" s="6">
        <v>80</v>
      </c>
      <c r="B133" s="5" t="s">
        <v>197</v>
      </c>
      <c r="C133" s="5" t="s">
        <v>51</v>
      </c>
      <c r="D133" s="7"/>
      <c r="E133" s="5" t="s">
        <v>168</v>
      </c>
      <c r="F133" s="5" t="s">
        <v>134</v>
      </c>
      <c r="G133" s="1" t="s">
        <v>225</v>
      </c>
    </row>
    <row r="134" spans="1:7" ht="40" x14ac:dyDescent="0.9">
      <c r="A134" s="6">
        <v>81</v>
      </c>
      <c r="B134" s="5" t="s">
        <v>198</v>
      </c>
      <c r="C134" s="5" t="s">
        <v>51</v>
      </c>
      <c r="D134" s="5" t="s">
        <v>168</v>
      </c>
      <c r="E134" s="7"/>
      <c r="F134" s="5" t="s">
        <v>134</v>
      </c>
      <c r="G134" s="1" t="s">
        <v>225</v>
      </c>
    </row>
    <row r="135" spans="1:7" ht="40" x14ac:dyDescent="0.9">
      <c r="A135" s="6">
        <v>82</v>
      </c>
      <c r="B135" s="5" t="s">
        <v>199</v>
      </c>
      <c r="C135" s="5" t="s">
        <v>51</v>
      </c>
      <c r="D135" s="7"/>
      <c r="E135" s="5" t="s">
        <v>168</v>
      </c>
      <c r="F135" s="5" t="s">
        <v>134</v>
      </c>
      <c r="G135" s="1" t="s">
        <v>225</v>
      </c>
    </row>
    <row r="136" spans="1:7" x14ac:dyDescent="0.9">
      <c r="A136" s="13" t="s">
        <v>267</v>
      </c>
      <c r="B136" s="4"/>
      <c r="C136" s="4"/>
      <c r="D136" s="4"/>
      <c r="E136" s="4"/>
      <c r="F136" s="4"/>
      <c r="G136" s="1" t="s">
        <v>225</v>
      </c>
    </row>
    <row r="137" spans="1:7" x14ac:dyDescent="0.9">
      <c r="A137" s="13" t="s">
        <v>268</v>
      </c>
      <c r="B137" s="4"/>
      <c r="C137" s="4"/>
      <c r="D137" s="4"/>
      <c r="E137" s="4"/>
      <c r="F137" s="4"/>
      <c r="G137" s="1" t="s">
        <v>225</v>
      </c>
    </row>
    <row r="138" spans="1:7" x14ac:dyDescent="0.9">
      <c r="A138" s="4" t="s">
        <v>269</v>
      </c>
      <c r="B138" s="4"/>
      <c r="C138" s="4"/>
      <c r="D138" s="4"/>
      <c r="E138" s="4"/>
      <c r="F138" s="4"/>
      <c r="G138" s="1" t="s">
        <v>225</v>
      </c>
    </row>
  </sheetData>
  <mergeCells count="1">
    <mergeCell ref="G3:G4"/>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719D9-22FC-429C-9626-FAB3AD7EF054}">
  <dimension ref="A1:AB122"/>
  <sheetViews>
    <sheetView topLeftCell="A106" zoomScaleNormal="100" workbookViewId="0">
      <selection activeCell="K116" sqref="K116"/>
    </sheetView>
  </sheetViews>
  <sheetFormatPr defaultRowHeight="14.5" x14ac:dyDescent="0.35"/>
  <cols>
    <col min="1" max="1" width="7.453125" customWidth="1"/>
    <col min="2" max="2" width="15" customWidth="1"/>
    <col min="3" max="3" width="15.6328125" bestFit="1" customWidth="1"/>
    <col min="4" max="4" width="23.81640625" bestFit="1" customWidth="1"/>
    <col min="5" max="5" width="13.6328125" bestFit="1" customWidth="1"/>
    <col min="6" max="6" width="34.90625" bestFit="1" customWidth="1"/>
    <col min="7" max="7" width="20.453125" bestFit="1" customWidth="1"/>
    <col min="8" max="8" width="4.90625" bestFit="1" customWidth="1"/>
    <col min="9" max="9" width="14.90625" bestFit="1" customWidth="1"/>
  </cols>
  <sheetData>
    <row r="1" spans="1:28" x14ac:dyDescent="0.35">
      <c r="A1" s="34" t="s">
        <v>292</v>
      </c>
      <c r="B1" s="18"/>
      <c r="C1" s="18"/>
      <c r="D1" s="18"/>
      <c r="E1" s="18"/>
      <c r="F1" s="18"/>
      <c r="G1" s="18"/>
      <c r="H1" s="18"/>
      <c r="I1" s="18"/>
      <c r="J1" s="18"/>
      <c r="K1" s="18"/>
      <c r="L1" s="18"/>
      <c r="M1" s="18"/>
      <c r="N1" s="18"/>
      <c r="O1" s="18"/>
      <c r="P1" s="18"/>
      <c r="Q1" s="18"/>
      <c r="R1" s="18"/>
      <c r="S1" s="18"/>
      <c r="T1" s="18"/>
      <c r="U1" s="18"/>
      <c r="V1" s="18"/>
      <c r="W1" s="18"/>
      <c r="X1" s="18"/>
      <c r="Y1" s="18"/>
      <c r="Z1" s="18"/>
      <c r="AA1" s="18"/>
      <c r="AB1" s="18"/>
    </row>
    <row r="2" spans="1:28" ht="14.4" customHeight="1" x14ac:dyDescent="0.35">
      <c r="A2" s="36" t="s">
        <v>293</v>
      </c>
      <c r="B2" s="37" t="s">
        <v>274</v>
      </c>
      <c r="C2" s="37" t="s">
        <v>275</v>
      </c>
      <c r="D2" s="38" t="s">
        <v>276</v>
      </c>
      <c r="E2" s="39"/>
      <c r="F2" s="37" t="s">
        <v>277</v>
      </c>
      <c r="G2" s="38" t="s">
        <v>294</v>
      </c>
      <c r="H2" s="39"/>
      <c r="I2" s="36" t="s">
        <v>43</v>
      </c>
      <c r="J2" s="18"/>
      <c r="K2" s="18"/>
      <c r="L2" s="18"/>
      <c r="M2" s="18"/>
      <c r="N2" s="18"/>
      <c r="O2" s="18"/>
      <c r="P2" s="18"/>
      <c r="Q2" s="18"/>
      <c r="R2" s="18"/>
      <c r="S2" s="18"/>
      <c r="T2" s="18"/>
      <c r="U2" s="18"/>
      <c r="V2" s="18"/>
      <c r="W2" s="18"/>
      <c r="X2" s="18"/>
      <c r="Y2" s="18"/>
      <c r="Z2" s="18"/>
      <c r="AA2" s="18"/>
      <c r="AB2" s="18"/>
    </row>
    <row r="3" spans="1:28" ht="21.5" x14ac:dyDescent="0.9">
      <c r="A3" s="40"/>
      <c r="B3" s="41"/>
      <c r="C3" s="41"/>
      <c r="D3" s="38" t="s">
        <v>279</v>
      </c>
      <c r="E3" s="38" t="s">
        <v>280</v>
      </c>
      <c r="F3" s="41"/>
      <c r="G3" s="38" t="s">
        <v>279</v>
      </c>
      <c r="H3" s="38" t="s">
        <v>280</v>
      </c>
      <c r="I3" s="40"/>
      <c r="J3" s="1" t="s">
        <v>462</v>
      </c>
      <c r="K3" s="18"/>
      <c r="L3" s="18"/>
      <c r="M3" s="18"/>
      <c r="N3" s="18"/>
      <c r="O3" s="18"/>
      <c r="P3" s="18"/>
      <c r="Q3" s="18"/>
      <c r="R3" s="18"/>
      <c r="S3" s="18"/>
      <c r="T3" s="18"/>
      <c r="U3" s="18"/>
      <c r="V3" s="18"/>
      <c r="W3" s="18"/>
      <c r="X3" s="18"/>
      <c r="Y3" s="18"/>
      <c r="Z3" s="18"/>
      <c r="AA3" s="18"/>
      <c r="AB3" s="18"/>
    </row>
    <row r="4" spans="1:28" ht="14.4" customHeight="1" x14ac:dyDescent="0.9">
      <c r="A4" s="20">
        <v>1</v>
      </c>
      <c r="B4" s="19" t="s">
        <v>295</v>
      </c>
      <c r="C4" s="19" t="s">
        <v>284</v>
      </c>
      <c r="D4" s="19" t="s">
        <v>296</v>
      </c>
      <c r="E4" s="21"/>
      <c r="F4" s="42">
        <v>3.5</v>
      </c>
      <c r="G4" s="20">
        <v>100</v>
      </c>
      <c r="H4" s="21"/>
      <c r="I4" s="19" t="s">
        <v>297</v>
      </c>
      <c r="J4" s="1" t="s">
        <v>462</v>
      </c>
      <c r="K4" s="18"/>
      <c r="L4" s="18"/>
      <c r="M4" s="18"/>
      <c r="N4" s="18"/>
      <c r="O4" s="18"/>
      <c r="P4" s="18"/>
      <c r="Q4" s="18"/>
      <c r="R4" s="18"/>
      <c r="S4" s="18"/>
      <c r="T4" s="18"/>
      <c r="U4" s="18"/>
      <c r="V4" s="18"/>
      <c r="W4" s="18"/>
      <c r="X4" s="18"/>
      <c r="Y4" s="18"/>
      <c r="Z4" s="18"/>
      <c r="AA4" s="18"/>
      <c r="AB4" s="18"/>
    </row>
    <row r="5" spans="1:28" ht="14.4" customHeight="1" x14ac:dyDescent="0.9">
      <c r="A5" s="20">
        <v>2</v>
      </c>
      <c r="B5" s="19" t="s">
        <v>298</v>
      </c>
      <c r="C5" s="19" t="s">
        <v>284</v>
      </c>
      <c r="D5" s="21"/>
      <c r="E5" s="19" t="s">
        <v>299</v>
      </c>
      <c r="F5" s="22">
        <v>3</v>
      </c>
      <c r="G5" s="21"/>
      <c r="H5" s="20">
        <v>100</v>
      </c>
      <c r="I5" s="19" t="s">
        <v>297</v>
      </c>
      <c r="J5" s="1" t="s">
        <v>462</v>
      </c>
      <c r="K5" s="18"/>
      <c r="L5" s="18"/>
      <c r="M5" s="18"/>
      <c r="N5" s="18"/>
      <c r="O5" s="18"/>
      <c r="P5" s="18"/>
      <c r="Q5" s="18"/>
      <c r="R5" s="18"/>
      <c r="S5" s="18"/>
      <c r="T5" s="18"/>
      <c r="U5" s="18"/>
      <c r="V5" s="18"/>
      <c r="W5" s="18"/>
      <c r="X5" s="18"/>
      <c r="Y5" s="18"/>
      <c r="Z5" s="18"/>
      <c r="AA5" s="18"/>
      <c r="AB5" s="18"/>
    </row>
    <row r="6" spans="1:28" ht="14.4" customHeight="1" x14ac:dyDescent="0.9">
      <c r="A6" s="20">
        <v>3</v>
      </c>
      <c r="B6" s="19" t="s">
        <v>300</v>
      </c>
      <c r="C6" s="19" t="s">
        <v>284</v>
      </c>
      <c r="D6" s="19" t="s">
        <v>301</v>
      </c>
      <c r="E6" s="21"/>
      <c r="F6" s="42">
        <v>3.5</v>
      </c>
      <c r="G6" s="20">
        <v>100</v>
      </c>
      <c r="H6" s="21"/>
      <c r="I6" s="19" t="s">
        <v>297</v>
      </c>
      <c r="J6" s="1" t="s">
        <v>462</v>
      </c>
      <c r="K6" s="18"/>
      <c r="L6" s="18"/>
      <c r="M6" s="18"/>
      <c r="N6" s="18"/>
      <c r="O6" s="18"/>
      <c r="P6" s="18"/>
      <c r="Q6" s="18"/>
      <c r="R6" s="18"/>
      <c r="S6" s="18"/>
      <c r="T6" s="18"/>
      <c r="U6" s="18"/>
      <c r="V6" s="18"/>
      <c r="W6" s="18"/>
      <c r="X6" s="18"/>
      <c r="Y6" s="18"/>
      <c r="Z6" s="18"/>
      <c r="AA6" s="18"/>
      <c r="AB6" s="18"/>
    </row>
    <row r="7" spans="1:28" ht="14.4" customHeight="1" x14ac:dyDescent="0.9">
      <c r="A7" s="20">
        <v>4</v>
      </c>
      <c r="B7" s="19" t="s">
        <v>302</v>
      </c>
      <c r="C7" s="19" t="s">
        <v>303</v>
      </c>
      <c r="D7" s="19" t="s">
        <v>304</v>
      </c>
      <c r="E7" s="19" t="s">
        <v>305</v>
      </c>
      <c r="F7" s="19" t="s">
        <v>306</v>
      </c>
      <c r="G7" s="20">
        <v>100</v>
      </c>
      <c r="H7" s="20">
        <v>100</v>
      </c>
      <c r="I7" s="19" t="s">
        <v>307</v>
      </c>
      <c r="J7" s="1" t="s">
        <v>462</v>
      </c>
      <c r="K7" s="18"/>
      <c r="L7" s="18"/>
      <c r="M7" s="18"/>
      <c r="N7" s="18"/>
      <c r="O7" s="18"/>
      <c r="P7" s="18"/>
      <c r="Q7" s="18"/>
      <c r="R7" s="18"/>
      <c r="S7" s="18"/>
      <c r="T7" s="18"/>
      <c r="U7" s="18"/>
      <c r="V7" s="18"/>
      <c r="W7" s="18"/>
      <c r="X7" s="18"/>
      <c r="Y7" s="18"/>
      <c r="Z7" s="18"/>
      <c r="AA7" s="18"/>
      <c r="AB7" s="18"/>
    </row>
    <row r="8" spans="1:28" ht="14.4" customHeight="1" x14ac:dyDescent="0.9">
      <c r="A8" s="20">
        <v>5</v>
      </c>
      <c r="B8" s="19" t="s">
        <v>308</v>
      </c>
      <c r="C8" s="19" t="s">
        <v>303</v>
      </c>
      <c r="D8" s="19" t="s">
        <v>309</v>
      </c>
      <c r="E8" s="19" t="s">
        <v>299</v>
      </c>
      <c r="F8" s="19" t="s">
        <v>310</v>
      </c>
      <c r="G8" s="20">
        <v>100</v>
      </c>
      <c r="H8" s="20">
        <v>100</v>
      </c>
      <c r="I8" s="19" t="s">
        <v>307</v>
      </c>
      <c r="J8" s="1" t="s">
        <v>462</v>
      </c>
      <c r="K8" s="18"/>
      <c r="L8" s="18"/>
      <c r="M8" s="18"/>
      <c r="N8" s="18"/>
      <c r="O8" s="18"/>
      <c r="P8" s="18"/>
      <c r="Q8" s="18"/>
      <c r="R8" s="18"/>
      <c r="S8" s="18"/>
      <c r="T8" s="18"/>
      <c r="U8" s="18"/>
      <c r="V8" s="18"/>
      <c r="W8" s="18"/>
      <c r="X8" s="18"/>
      <c r="Y8" s="18"/>
      <c r="Z8" s="18"/>
      <c r="AA8" s="18"/>
      <c r="AB8" s="18"/>
    </row>
    <row r="9" spans="1:28" ht="14.4" customHeight="1" x14ac:dyDescent="0.9">
      <c r="A9" s="20">
        <v>6</v>
      </c>
      <c r="B9" s="19" t="s">
        <v>311</v>
      </c>
      <c r="C9" s="19" t="s">
        <v>284</v>
      </c>
      <c r="D9" s="19" t="s">
        <v>312</v>
      </c>
      <c r="E9" s="21"/>
      <c r="F9" s="22">
        <v>7</v>
      </c>
      <c r="G9" s="20">
        <v>100</v>
      </c>
      <c r="H9" s="21"/>
      <c r="I9" s="19" t="s">
        <v>313</v>
      </c>
      <c r="J9" s="1" t="s">
        <v>462</v>
      </c>
      <c r="K9" s="18"/>
      <c r="L9" s="18"/>
      <c r="M9" s="18"/>
      <c r="N9" s="18"/>
      <c r="O9" s="18"/>
      <c r="P9" s="18"/>
      <c r="Q9" s="18"/>
      <c r="R9" s="18"/>
      <c r="S9" s="18"/>
      <c r="T9" s="18"/>
      <c r="U9" s="18"/>
      <c r="V9" s="18"/>
      <c r="W9" s="18"/>
      <c r="X9" s="18"/>
      <c r="Y9" s="18"/>
      <c r="Z9" s="18"/>
      <c r="AA9" s="18"/>
      <c r="AB9" s="18"/>
    </row>
    <row r="10" spans="1:28" ht="14.4" customHeight="1" x14ac:dyDescent="0.9">
      <c r="A10" s="20">
        <v>7</v>
      </c>
      <c r="B10" s="19" t="s">
        <v>314</v>
      </c>
      <c r="C10" s="19" t="s">
        <v>284</v>
      </c>
      <c r="D10" s="21"/>
      <c r="E10" s="19" t="s">
        <v>315</v>
      </c>
      <c r="F10" s="22">
        <v>3.5</v>
      </c>
      <c r="G10" s="21"/>
      <c r="H10" s="20">
        <v>100</v>
      </c>
      <c r="I10" s="19" t="s">
        <v>313</v>
      </c>
      <c r="J10" s="1" t="s">
        <v>462</v>
      </c>
      <c r="K10" s="18"/>
      <c r="L10" s="18"/>
      <c r="M10" s="18"/>
      <c r="N10" s="18"/>
      <c r="O10" s="18"/>
      <c r="P10" s="18"/>
      <c r="Q10" s="18"/>
      <c r="R10" s="18"/>
      <c r="S10" s="18"/>
      <c r="T10" s="18"/>
      <c r="U10" s="18"/>
      <c r="V10" s="18"/>
      <c r="W10" s="18"/>
      <c r="X10" s="18"/>
      <c r="Y10" s="18"/>
      <c r="Z10" s="18"/>
      <c r="AA10" s="18"/>
      <c r="AB10" s="18"/>
    </row>
    <row r="11" spans="1:28" ht="14.4" customHeight="1" x14ac:dyDescent="0.9">
      <c r="A11" s="20">
        <v>8</v>
      </c>
      <c r="B11" s="19" t="s">
        <v>316</v>
      </c>
      <c r="C11" s="19" t="s">
        <v>284</v>
      </c>
      <c r="D11" s="19" t="s">
        <v>312</v>
      </c>
      <c r="E11" s="21"/>
      <c r="F11" s="22">
        <v>3.5</v>
      </c>
      <c r="G11" s="20">
        <v>100</v>
      </c>
      <c r="H11" s="21"/>
      <c r="I11" s="19" t="s">
        <v>313</v>
      </c>
      <c r="J11" s="1" t="s">
        <v>462</v>
      </c>
      <c r="K11" s="18"/>
      <c r="L11" s="18"/>
      <c r="M11" s="18"/>
      <c r="N11" s="18"/>
      <c r="O11" s="18"/>
      <c r="P11" s="18"/>
      <c r="Q11" s="18"/>
      <c r="R11" s="18"/>
      <c r="S11" s="18"/>
      <c r="T11" s="18"/>
      <c r="U11" s="18"/>
      <c r="V11" s="18"/>
      <c r="W11" s="18"/>
      <c r="X11" s="18"/>
      <c r="Y11" s="18"/>
      <c r="Z11" s="18"/>
      <c r="AA11" s="18"/>
      <c r="AB11" s="18"/>
    </row>
    <row r="12" spans="1:28" ht="14.4" customHeight="1" x14ac:dyDescent="0.9">
      <c r="A12" s="20">
        <v>9</v>
      </c>
      <c r="B12" s="19" t="s">
        <v>317</v>
      </c>
      <c r="C12" s="19" t="s">
        <v>284</v>
      </c>
      <c r="D12" s="19" t="s">
        <v>318</v>
      </c>
      <c r="E12" s="21"/>
      <c r="F12" s="22">
        <v>3.5</v>
      </c>
      <c r="G12" s="20">
        <v>100</v>
      </c>
      <c r="H12" s="21"/>
      <c r="I12" s="19" t="s">
        <v>297</v>
      </c>
      <c r="J12" s="1" t="s">
        <v>462</v>
      </c>
      <c r="K12" s="18"/>
      <c r="L12" s="18"/>
      <c r="M12" s="18"/>
      <c r="N12" s="18"/>
      <c r="O12" s="18"/>
      <c r="P12" s="18"/>
      <c r="Q12" s="18"/>
      <c r="R12" s="18"/>
      <c r="S12" s="18"/>
      <c r="T12" s="18"/>
      <c r="U12" s="18"/>
      <c r="V12" s="18"/>
      <c r="W12" s="18"/>
      <c r="X12" s="18"/>
      <c r="Y12" s="18"/>
      <c r="Z12" s="18"/>
      <c r="AA12" s="18"/>
      <c r="AB12" s="18"/>
    </row>
    <row r="13" spans="1:28" ht="21.5" x14ac:dyDescent="0.9">
      <c r="A13" s="20">
        <v>10</v>
      </c>
      <c r="B13" s="19" t="s">
        <v>319</v>
      </c>
      <c r="C13" s="19" t="s">
        <v>284</v>
      </c>
      <c r="D13" s="21"/>
      <c r="E13" s="19" t="s">
        <v>320</v>
      </c>
      <c r="F13" s="22">
        <v>3.5</v>
      </c>
      <c r="G13" s="21"/>
      <c r="H13" s="20">
        <v>100</v>
      </c>
      <c r="I13" s="19" t="s">
        <v>297</v>
      </c>
      <c r="J13" s="1" t="s">
        <v>462</v>
      </c>
      <c r="K13" s="18"/>
      <c r="L13" s="18"/>
      <c r="M13" s="18"/>
      <c r="N13" s="18"/>
      <c r="O13" s="18"/>
      <c r="P13" s="18"/>
      <c r="Q13" s="18"/>
      <c r="R13" s="18"/>
      <c r="S13" s="18"/>
      <c r="T13" s="18"/>
      <c r="U13" s="18"/>
      <c r="V13" s="18"/>
      <c r="W13" s="18"/>
      <c r="X13" s="18"/>
      <c r="Y13" s="18"/>
      <c r="Z13" s="18"/>
      <c r="AA13" s="18"/>
      <c r="AB13" s="18"/>
    </row>
    <row r="14" spans="1:28" ht="21.5" x14ac:dyDescent="0.9">
      <c r="A14" s="20">
        <v>11</v>
      </c>
      <c r="B14" s="19" t="s">
        <v>321</v>
      </c>
      <c r="C14" s="19" t="s">
        <v>284</v>
      </c>
      <c r="D14" s="21"/>
      <c r="E14" s="19" t="s">
        <v>320</v>
      </c>
      <c r="F14" s="22">
        <v>3.5</v>
      </c>
      <c r="G14" s="21"/>
      <c r="H14" s="20">
        <v>100</v>
      </c>
      <c r="I14" s="19" t="s">
        <v>297</v>
      </c>
      <c r="J14" s="1" t="s">
        <v>462</v>
      </c>
      <c r="K14" s="18"/>
      <c r="L14" s="18"/>
      <c r="M14" s="18"/>
      <c r="N14" s="18"/>
      <c r="O14" s="18"/>
      <c r="P14" s="18"/>
      <c r="Q14" s="18"/>
      <c r="R14" s="18"/>
      <c r="S14" s="18"/>
      <c r="T14" s="18"/>
      <c r="U14" s="18"/>
      <c r="V14" s="18"/>
      <c r="W14" s="18"/>
      <c r="X14" s="18"/>
      <c r="Y14" s="18"/>
      <c r="Z14" s="18"/>
      <c r="AA14" s="18"/>
      <c r="AB14" s="18"/>
    </row>
    <row r="15" spans="1:28" ht="14.4" customHeight="1" x14ac:dyDescent="0.9">
      <c r="A15" s="20">
        <v>12</v>
      </c>
      <c r="B15" s="19" t="s">
        <v>322</v>
      </c>
      <c r="C15" s="19" t="s">
        <v>284</v>
      </c>
      <c r="D15" s="19" t="s">
        <v>323</v>
      </c>
      <c r="E15" s="21"/>
      <c r="F15" s="22">
        <v>3.5</v>
      </c>
      <c r="G15" s="20">
        <v>100</v>
      </c>
      <c r="H15" s="21"/>
      <c r="I15" s="19" t="s">
        <v>297</v>
      </c>
      <c r="J15" s="1" t="s">
        <v>462</v>
      </c>
      <c r="K15" s="18"/>
      <c r="L15" s="18"/>
      <c r="M15" s="18"/>
      <c r="N15" s="18"/>
      <c r="O15" s="18"/>
      <c r="P15" s="18"/>
      <c r="Q15" s="18"/>
      <c r="R15" s="18"/>
      <c r="S15" s="18"/>
      <c r="T15" s="18"/>
      <c r="U15" s="18"/>
      <c r="V15" s="18"/>
      <c r="W15" s="18"/>
      <c r="X15" s="18"/>
      <c r="Y15" s="18"/>
      <c r="Z15" s="18"/>
      <c r="AA15" s="18"/>
      <c r="AB15" s="18"/>
    </row>
    <row r="16" spans="1:28" ht="14.4" customHeight="1" x14ac:dyDescent="0.9">
      <c r="A16" s="20">
        <v>13</v>
      </c>
      <c r="B16" s="19" t="s">
        <v>324</v>
      </c>
      <c r="C16" s="19" t="s">
        <v>325</v>
      </c>
      <c r="D16" s="19" t="s">
        <v>296</v>
      </c>
      <c r="E16" s="21"/>
      <c r="F16" s="22">
        <v>3.5</v>
      </c>
      <c r="G16" s="20">
        <v>100</v>
      </c>
      <c r="H16" s="21"/>
      <c r="I16" s="19" t="s">
        <v>297</v>
      </c>
      <c r="J16" s="1" t="s">
        <v>462</v>
      </c>
      <c r="K16" s="18"/>
      <c r="L16" s="18"/>
      <c r="M16" s="18"/>
      <c r="N16" s="18"/>
      <c r="O16" s="18"/>
      <c r="P16" s="18"/>
      <c r="Q16" s="18"/>
      <c r="R16" s="18"/>
      <c r="S16" s="18"/>
      <c r="T16" s="18"/>
      <c r="U16" s="18"/>
      <c r="V16" s="18"/>
      <c r="W16" s="18"/>
      <c r="X16" s="18"/>
      <c r="Y16" s="18"/>
      <c r="Z16" s="18"/>
      <c r="AA16" s="18"/>
      <c r="AB16" s="18"/>
    </row>
    <row r="17" spans="1:28" ht="14.4" customHeight="1" x14ac:dyDescent="0.9">
      <c r="A17" s="20">
        <v>14</v>
      </c>
      <c r="B17" s="19" t="s">
        <v>326</v>
      </c>
      <c r="C17" s="19" t="s">
        <v>284</v>
      </c>
      <c r="D17" s="19" t="s">
        <v>327</v>
      </c>
      <c r="E17" s="21"/>
      <c r="F17" s="22">
        <v>5.5</v>
      </c>
      <c r="G17" s="20">
        <v>100</v>
      </c>
      <c r="H17" s="21"/>
      <c r="I17" s="19" t="s">
        <v>297</v>
      </c>
      <c r="J17" s="1" t="s">
        <v>462</v>
      </c>
      <c r="K17" s="18"/>
      <c r="L17" s="18"/>
      <c r="M17" s="18"/>
      <c r="N17" s="18"/>
      <c r="O17" s="18"/>
      <c r="P17" s="18"/>
      <c r="Q17" s="18"/>
      <c r="R17" s="18"/>
      <c r="S17" s="18"/>
      <c r="T17" s="18"/>
      <c r="U17" s="18"/>
      <c r="V17" s="18"/>
      <c r="W17" s="18"/>
      <c r="X17" s="18"/>
      <c r="Y17" s="18"/>
      <c r="Z17" s="18"/>
      <c r="AA17" s="18"/>
      <c r="AB17" s="18"/>
    </row>
    <row r="18" spans="1:28" ht="14.4" customHeight="1" x14ac:dyDescent="0.9">
      <c r="A18" s="20">
        <v>15</v>
      </c>
      <c r="B18" s="19" t="s">
        <v>328</v>
      </c>
      <c r="C18" s="19" t="s">
        <v>284</v>
      </c>
      <c r="D18" s="21"/>
      <c r="E18" s="19" t="s">
        <v>299</v>
      </c>
      <c r="F18" s="22">
        <v>3</v>
      </c>
      <c r="G18" s="21"/>
      <c r="H18" s="20">
        <v>100</v>
      </c>
      <c r="I18" s="19" t="s">
        <v>297</v>
      </c>
      <c r="J18" s="1" t="s">
        <v>462</v>
      </c>
      <c r="K18" s="18"/>
      <c r="L18" s="18"/>
      <c r="M18" s="18"/>
      <c r="N18" s="18"/>
      <c r="O18" s="18"/>
      <c r="P18" s="18"/>
      <c r="Q18" s="18"/>
      <c r="R18" s="18"/>
      <c r="S18" s="18"/>
      <c r="T18" s="18"/>
      <c r="U18" s="18"/>
      <c r="V18" s="18"/>
      <c r="W18" s="18"/>
      <c r="X18" s="18"/>
      <c r="Y18" s="18"/>
      <c r="Z18" s="18"/>
      <c r="AA18" s="18"/>
      <c r="AB18" s="18"/>
    </row>
    <row r="19" spans="1:28" ht="14.4" customHeight="1" x14ac:dyDescent="0.9">
      <c r="A19" s="20">
        <v>16</v>
      </c>
      <c r="B19" s="19" t="s">
        <v>329</v>
      </c>
      <c r="C19" s="19" t="s">
        <v>303</v>
      </c>
      <c r="D19" s="19" t="s">
        <v>296</v>
      </c>
      <c r="E19" s="19" t="s">
        <v>296</v>
      </c>
      <c r="F19" s="19" t="s">
        <v>310</v>
      </c>
      <c r="G19" s="20">
        <v>100</v>
      </c>
      <c r="H19" s="20">
        <v>100</v>
      </c>
      <c r="I19" s="19" t="s">
        <v>307</v>
      </c>
      <c r="J19" s="1" t="s">
        <v>462</v>
      </c>
      <c r="K19" s="18"/>
      <c r="L19" s="18"/>
      <c r="M19" s="18"/>
      <c r="N19" s="18"/>
      <c r="O19" s="18"/>
      <c r="P19" s="18"/>
      <c r="Q19" s="18"/>
      <c r="R19" s="18"/>
      <c r="S19" s="18"/>
      <c r="T19" s="18"/>
      <c r="U19" s="18"/>
      <c r="V19" s="18"/>
      <c r="W19" s="18"/>
      <c r="X19" s="18"/>
      <c r="Y19" s="18"/>
      <c r="Z19" s="18"/>
      <c r="AA19" s="18"/>
      <c r="AB19" s="18"/>
    </row>
    <row r="20" spans="1:28" ht="14.4" customHeight="1" x14ac:dyDescent="0.9">
      <c r="A20" s="20">
        <v>17</v>
      </c>
      <c r="B20" s="19" t="s">
        <v>330</v>
      </c>
      <c r="C20" s="19" t="s">
        <v>284</v>
      </c>
      <c r="D20" s="21"/>
      <c r="E20" s="19" t="s">
        <v>296</v>
      </c>
      <c r="F20" s="22">
        <v>3.5</v>
      </c>
      <c r="G20" s="21"/>
      <c r="H20" s="20">
        <v>100</v>
      </c>
      <c r="I20" s="19" t="s">
        <v>313</v>
      </c>
      <c r="J20" s="1" t="s">
        <v>462</v>
      </c>
      <c r="K20" s="18"/>
      <c r="L20" s="18"/>
      <c r="M20" s="18"/>
      <c r="N20" s="18"/>
      <c r="O20" s="18"/>
      <c r="P20" s="18"/>
      <c r="Q20" s="18"/>
      <c r="R20" s="18"/>
      <c r="S20" s="18"/>
      <c r="T20" s="18"/>
      <c r="U20" s="18"/>
      <c r="V20" s="18"/>
      <c r="W20" s="18"/>
      <c r="X20" s="18"/>
      <c r="Y20" s="18"/>
      <c r="Z20" s="18"/>
      <c r="AA20" s="18"/>
      <c r="AB20" s="18"/>
    </row>
    <row r="21" spans="1:28" ht="14.4" customHeight="1" x14ac:dyDescent="0.9">
      <c r="A21" s="20">
        <v>18</v>
      </c>
      <c r="B21" s="19" t="s">
        <v>331</v>
      </c>
      <c r="C21" s="19" t="s">
        <v>284</v>
      </c>
      <c r="D21" s="19" t="s">
        <v>296</v>
      </c>
      <c r="E21" s="21"/>
      <c r="F21" s="22">
        <v>3.5</v>
      </c>
      <c r="G21" s="20">
        <v>100</v>
      </c>
      <c r="H21" s="21"/>
      <c r="I21" s="19" t="s">
        <v>313</v>
      </c>
      <c r="J21" s="1" t="s">
        <v>462</v>
      </c>
      <c r="K21" s="18"/>
      <c r="L21" s="18"/>
      <c r="M21" s="18"/>
      <c r="N21" s="18"/>
      <c r="O21" s="18"/>
      <c r="P21" s="18"/>
      <c r="Q21" s="18"/>
      <c r="R21" s="18"/>
      <c r="S21" s="18"/>
      <c r="T21" s="18"/>
      <c r="U21" s="18"/>
      <c r="V21" s="18"/>
      <c r="W21" s="18"/>
      <c r="X21" s="18"/>
      <c r="Y21" s="18"/>
      <c r="Z21" s="18"/>
      <c r="AA21" s="18"/>
      <c r="AB21" s="18"/>
    </row>
    <row r="22" spans="1:28" ht="14.4" customHeight="1" x14ac:dyDescent="0.9">
      <c r="A22" s="20">
        <v>19</v>
      </c>
      <c r="B22" s="19" t="s">
        <v>332</v>
      </c>
      <c r="C22" s="19" t="s">
        <v>284</v>
      </c>
      <c r="D22" s="19" t="s">
        <v>296</v>
      </c>
      <c r="E22" s="21"/>
      <c r="F22" s="22">
        <v>3.5</v>
      </c>
      <c r="G22" s="20">
        <v>100</v>
      </c>
      <c r="H22" s="21"/>
      <c r="I22" s="19" t="s">
        <v>313</v>
      </c>
      <c r="J22" s="1" t="s">
        <v>462</v>
      </c>
      <c r="K22" s="18"/>
      <c r="L22" s="18"/>
      <c r="M22" s="18"/>
      <c r="N22" s="18"/>
      <c r="O22" s="18"/>
      <c r="P22" s="18"/>
      <c r="Q22" s="18"/>
      <c r="R22" s="18"/>
      <c r="S22" s="18"/>
      <c r="T22" s="18"/>
      <c r="U22" s="18"/>
      <c r="V22" s="18"/>
      <c r="W22" s="18"/>
      <c r="X22" s="18"/>
      <c r="Y22" s="18"/>
      <c r="Z22" s="18"/>
      <c r="AA22" s="18"/>
      <c r="AB22" s="18"/>
    </row>
    <row r="23" spans="1:28" ht="14.4" customHeight="1" x14ac:dyDescent="0.9">
      <c r="A23" s="43">
        <v>20</v>
      </c>
      <c r="B23" s="19" t="s">
        <v>333</v>
      </c>
      <c r="C23" s="19" t="s">
        <v>284</v>
      </c>
      <c r="D23" s="21"/>
      <c r="E23" s="19" t="s">
        <v>334</v>
      </c>
      <c r="F23" s="22">
        <v>5.5</v>
      </c>
      <c r="G23" s="21"/>
      <c r="H23" s="20">
        <v>100</v>
      </c>
      <c r="I23" s="19" t="s">
        <v>313</v>
      </c>
      <c r="J23" s="1" t="s">
        <v>462</v>
      </c>
      <c r="K23" s="18"/>
      <c r="L23" s="18"/>
      <c r="M23" s="18"/>
      <c r="N23" s="18"/>
      <c r="O23" s="18"/>
      <c r="P23" s="18"/>
      <c r="Q23" s="18"/>
      <c r="R23" s="18"/>
      <c r="S23" s="18"/>
      <c r="T23" s="18"/>
      <c r="U23" s="18"/>
      <c r="V23" s="18"/>
      <c r="W23" s="18"/>
      <c r="X23" s="18"/>
      <c r="Y23" s="18"/>
      <c r="Z23" s="18"/>
      <c r="AA23" s="18"/>
      <c r="AB23" s="18"/>
    </row>
    <row r="24" spans="1:28" ht="14.4" customHeight="1" x14ac:dyDescent="0.9">
      <c r="A24" s="43">
        <v>21</v>
      </c>
      <c r="B24" s="19" t="s">
        <v>335</v>
      </c>
      <c r="C24" s="19" t="s">
        <v>284</v>
      </c>
      <c r="D24" s="19" t="s">
        <v>336</v>
      </c>
      <c r="E24" s="21"/>
      <c r="F24" s="22">
        <v>3.5</v>
      </c>
      <c r="G24" s="20">
        <v>100</v>
      </c>
      <c r="H24" s="21"/>
      <c r="I24" s="19" t="s">
        <v>297</v>
      </c>
      <c r="J24" s="1" t="s">
        <v>462</v>
      </c>
      <c r="K24" s="18"/>
      <c r="L24" s="18"/>
      <c r="M24" s="18"/>
      <c r="N24" s="18"/>
      <c r="O24" s="18"/>
      <c r="P24" s="18"/>
      <c r="Q24" s="18"/>
      <c r="R24" s="18"/>
      <c r="S24" s="18"/>
      <c r="T24" s="18"/>
      <c r="U24" s="18"/>
      <c r="V24" s="18"/>
      <c r="W24" s="18"/>
      <c r="X24" s="18"/>
      <c r="Y24" s="18"/>
      <c r="Z24" s="18"/>
      <c r="AA24" s="18"/>
      <c r="AB24" s="18"/>
    </row>
    <row r="25" spans="1:28" ht="14.4" customHeight="1" x14ac:dyDescent="0.9">
      <c r="A25" s="43">
        <v>22</v>
      </c>
      <c r="B25" s="19" t="s">
        <v>337</v>
      </c>
      <c r="C25" s="19" t="s">
        <v>325</v>
      </c>
      <c r="D25" s="19" t="s">
        <v>336</v>
      </c>
      <c r="E25" s="21"/>
      <c r="F25" s="22">
        <v>3.5</v>
      </c>
      <c r="G25" s="20">
        <v>100</v>
      </c>
      <c r="H25" s="21"/>
      <c r="I25" s="19" t="s">
        <v>297</v>
      </c>
      <c r="J25" s="1" t="s">
        <v>462</v>
      </c>
      <c r="K25" s="18"/>
      <c r="L25" s="18"/>
      <c r="M25" s="18"/>
      <c r="N25" s="18"/>
      <c r="O25" s="18"/>
      <c r="P25" s="18"/>
      <c r="Q25" s="18"/>
      <c r="R25" s="18"/>
      <c r="S25" s="18"/>
      <c r="T25" s="18"/>
      <c r="U25" s="18"/>
      <c r="V25" s="18"/>
      <c r="W25" s="18"/>
      <c r="X25" s="18"/>
      <c r="Y25" s="18"/>
      <c r="Z25" s="18"/>
      <c r="AA25" s="18"/>
      <c r="AB25" s="18"/>
    </row>
    <row r="26" spans="1:28" ht="14.4" customHeight="1" x14ac:dyDescent="0.9">
      <c r="A26" s="43">
        <v>23</v>
      </c>
      <c r="B26" s="19" t="s">
        <v>338</v>
      </c>
      <c r="C26" s="19" t="s">
        <v>284</v>
      </c>
      <c r="D26" s="21"/>
      <c r="E26" s="19" t="s">
        <v>299</v>
      </c>
      <c r="F26" s="22">
        <v>3.5</v>
      </c>
      <c r="G26" s="21"/>
      <c r="H26" s="20">
        <v>100</v>
      </c>
      <c r="I26" s="19" t="s">
        <v>297</v>
      </c>
      <c r="J26" s="1" t="s">
        <v>462</v>
      </c>
      <c r="K26" s="18"/>
      <c r="L26" s="18"/>
      <c r="M26" s="18"/>
      <c r="N26" s="18"/>
      <c r="O26" s="18"/>
      <c r="P26" s="18"/>
      <c r="Q26" s="18"/>
      <c r="R26" s="18"/>
      <c r="S26" s="18"/>
      <c r="T26" s="18"/>
      <c r="U26" s="18"/>
      <c r="V26" s="18"/>
      <c r="W26" s="18"/>
      <c r="X26" s="18"/>
      <c r="Y26" s="18"/>
      <c r="Z26" s="18"/>
      <c r="AA26" s="18"/>
      <c r="AB26" s="18"/>
    </row>
    <row r="27" spans="1:28" ht="14.4" customHeight="1" x14ac:dyDescent="0.9">
      <c r="A27" s="43">
        <v>24</v>
      </c>
      <c r="B27" s="19" t="s">
        <v>339</v>
      </c>
      <c r="C27" s="19" t="s">
        <v>325</v>
      </c>
      <c r="D27" s="19" t="s">
        <v>296</v>
      </c>
      <c r="E27" s="21"/>
      <c r="F27" s="22">
        <v>3.5</v>
      </c>
      <c r="G27" s="20">
        <v>100</v>
      </c>
      <c r="H27" s="21"/>
      <c r="I27" s="19" t="s">
        <v>340</v>
      </c>
      <c r="J27" s="1" t="s">
        <v>462</v>
      </c>
      <c r="K27" s="18"/>
      <c r="L27" s="18"/>
      <c r="M27" s="18"/>
      <c r="N27" s="18"/>
      <c r="O27" s="18"/>
      <c r="P27" s="18"/>
      <c r="Q27" s="18"/>
      <c r="R27" s="18"/>
      <c r="S27" s="18"/>
      <c r="T27" s="18"/>
      <c r="U27" s="18"/>
      <c r="V27" s="18"/>
      <c r="W27" s="18"/>
      <c r="X27" s="18"/>
      <c r="Y27" s="18"/>
      <c r="Z27" s="18"/>
      <c r="AA27" s="18"/>
      <c r="AB27" s="18"/>
    </row>
    <row r="28" spans="1:28" ht="14.4" customHeight="1" x14ac:dyDescent="0.9">
      <c r="A28" s="36" t="s">
        <v>293</v>
      </c>
      <c r="B28" s="37" t="s">
        <v>274</v>
      </c>
      <c r="C28" s="37" t="s">
        <v>275</v>
      </c>
      <c r="D28" s="38" t="s">
        <v>276</v>
      </c>
      <c r="E28" s="39"/>
      <c r="F28" s="37" t="s">
        <v>277</v>
      </c>
      <c r="G28" s="38" t="s">
        <v>294</v>
      </c>
      <c r="H28" s="39"/>
      <c r="I28" s="36" t="s">
        <v>43</v>
      </c>
      <c r="J28" s="1" t="s">
        <v>462</v>
      </c>
      <c r="K28" s="18"/>
      <c r="L28" s="18"/>
      <c r="M28" s="18"/>
      <c r="N28" s="18"/>
      <c r="O28" s="18"/>
      <c r="P28" s="18"/>
      <c r="Q28" s="18"/>
      <c r="R28" s="18"/>
      <c r="S28" s="18"/>
      <c r="T28" s="18"/>
      <c r="U28" s="18"/>
      <c r="V28" s="18"/>
      <c r="W28" s="18"/>
      <c r="X28" s="18"/>
      <c r="Y28" s="18"/>
      <c r="Z28" s="18"/>
      <c r="AA28" s="18"/>
      <c r="AB28" s="18"/>
    </row>
    <row r="29" spans="1:28" ht="21.5" x14ac:dyDescent="0.9">
      <c r="A29" s="40"/>
      <c r="B29" s="41"/>
      <c r="C29" s="41"/>
      <c r="D29" s="38" t="s">
        <v>279</v>
      </c>
      <c r="E29" s="38" t="s">
        <v>280</v>
      </c>
      <c r="F29" s="41"/>
      <c r="G29" s="38" t="s">
        <v>279</v>
      </c>
      <c r="H29" s="38" t="s">
        <v>280</v>
      </c>
      <c r="I29" s="40"/>
      <c r="J29" s="1" t="s">
        <v>462</v>
      </c>
      <c r="K29" s="18"/>
      <c r="L29" s="18"/>
      <c r="M29" s="18"/>
      <c r="N29" s="18"/>
      <c r="O29" s="18"/>
      <c r="P29" s="18"/>
      <c r="Q29" s="18"/>
      <c r="R29" s="18"/>
      <c r="S29" s="18"/>
      <c r="T29" s="18"/>
      <c r="U29" s="18"/>
      <c r="V29" s="18"/>
      <c r="W29" s="18"/>
      <c r="X29" s="18"/>
      <c r="Y29" s="18"/>
      <c r="Z29" s="18"/>
      <c r="AA29" s="18"/>
      <c r="AB29" s="18"/>
    </row>
    <row r="30" spans="1:28" ht="21.5" x14ac:dyDescent="0.9">
      <c r="A30" s="21"/>
      <c r="B30" s="21"/>
      <c r="C30" s="21"/>
      <c r="D30" s="21"/>
      <c r="E30" s="21"/>
      <c r="F30" s="21"/>
      <c r="G30" s="21"/>
      <c r="H30" s="21"/>
      <c r="I30" s="19" t="s">
        <v>341</v>
      </c>
      <c r="J30" s="1" t="s">
        <v>462</v>
      </c>
      <c r="K30" s="18"/>
      <c r="L30" s="18"/>
      <c r="M30" s="18"/>
      <c r="N30" s="18"/>
      <c r="O30" s="18"/>
      <c r="P30" s="18"/>
      <c r="Q30" s="18"/>
      <c r="R30" s="18"/>
      <c r="S30" s="18"/>
      <c r="T30" s="18"/>
      <c r="U30" s="18"/>
      <c r="V30" s="18"/>
      <c r="W30" s="18"/>
      <c r="X30" s="18"/>
      <c r="Y30" s="18"/>
      <c r="Z30" s="18"/>
      <c r="AA30" s="18"/>
      <c r="AB30" s="18"/>
    </row>
    <row r="31" spans="1:28" ht="14.4" customHeight="1" x14ac:dyDescent="0.9">
      <c r="A31" s="43">
        <v>25</v>
      </c>
      <c r="B31" s="19" t="s">
        <v>342</v>
      </c>
      <c r="C31" s="19" t="s">
        <v>284</v>
      </c>
      <c r="D31" s="19" t="s">
        <v>296</v>
      </c>
      <c r="E31" s="21"/>
      <c r="F31" s="22">
        <v>5.5</v>
      </c>
      <c r="G31" s="20">
        <v>100</v>
      </c>
      <c r="H31" s="21"/>
      <c r="I31" s="19" t="s">
        <v>313</v>
      </c>
      <c r="J31" s="1" t="s">
        <v>462</v>
      </c>
      <c r="K31" s="18"/>
      <c r="L31" s="18"/>
      <c r="M31" s="18"/>
      <c r="N31" s="18"/>
      <c r="O31" s="18"/>
      <c r="P31" s="18"/>
      <c r="Q31" s="18"/>
      <c r="R31" s="18"/>
      <c r="S31" s="18"/>
      <c r="T31" s="18"/>
      <c r="U31" s="18"/>
      <c r="V31" s="18"/>
      <c r="W31" s="18"/>
      <c r="X31" s="18"/>
      <c r="Y31" s="18"/>
      <c r="Z31" s="18"/>
      <c r="AA31" s="18"/>
      <c r="AB31" s="18"/>
    </row>
    <row r="32" spans="1:28" ht="14.4" customHeight="1" x14ac:dyDescent="0.9">
      <c r="A32" s="43">
        <v>26</v>
      </c>
      <c r="B32" s="19" t="s">
        <v>343</v>
      </c>
      <c r="C32" s="19" t="s">
        <v>284</v>
      </c>
      <c r="D32" s="21"/>
      <c r="E32" s="19" t="s">
        <v>296</v>
      </c>
      <c r="F32" s="22">
        <v>3.5</v>
      </c>
      <c r="G32" s="21"/>
      <c r="H32" s="20">
        <v>100</v>
      </c>
      <c r="I32" s="19" t="s">
        <v>313</v>
      </c>
      <c r="J32" s="1" t="s">
        <v>462</v>
      </c>
      <c r="K32" s="18"/>
      <c r="L32" s="18"/>
      <c r="M32" s="18"/>
      <c r="N32" s="18"/>
      <c r="O32" s="18"/>
      <c r="P32" s="18"/>
      <c r="Q32" s="18"/>
      <c r="R32" s="18"/>
      <c r="S32" s="18"/>
      <c r="T32" s="18"/>
      <c r="U32" s="18"/>
      <c r="V32" s="18"/>
      <c r="W32" s="18"/>
      <c r="X32" s="18"/>
      <c r="Y32" s="18"/>
      <c r="Z32" s="18"/>
      <c r="AA32" s="18"/>
      <c r="AB32" s="18"/>
    </row>
    <row r="33" spans="1:28" ht="21.5" x14ac:dyDescent="0.9">
      <c r="A33" s="43">
        <v>27</v>
      </c>
      <c r="B33" s="19" t="s">
        <v>344</v>
      </c>
      <c r="C33" s="19" t="s">
        <v>325</v>
      </c>
      <c r="D33" s="19" t="s">
        <v>345</v>
      </c>
      <c r="E33" s="21"/>
      <c r="F33" s="22">
        <v>3.5</v>
      </c>
      <c r="G33" s="20">
        <v>100</v>
      </c>
      <c r="H33" s="21"/>
      <c r="I33" s="19" t="s">
        <v>297</v>
      </c>
      <c r="J33" s="1" t="s">
        <v>462</v>
      </c>
      <c r="K33" s="18"/>
      <c r="L33" s="18"/>
      <c r="M33" s="18"/>
      <c r="N33" s="18"/>
      <c r="O33" s="18"/>
      <c r="P33" s="18"/>
      <c r="Q33" s="18"/>
      <c r="R33" s="18"/>
      <c r="S33" s="18"/>
      <c r="T33" s="18"/>
      <c r="U33" s="18"/>
      <c r="V33" s="18"/>
      <c r="W33" s="18"/>
      <c r="X33" s="18"/>
      <c r="Y33" s="18"/>
      <c r="Z33" s="18"/>
      <c r="AA33" s="18"/>
      <c r="AB33" s="18"/>
    </row>
    <row r="34" spans="1:28" ht="14.4" customHeight="1" x14ac:dyDescent="0.9">
      <c r="A34" s="43">
        <v>28</v>
      </c>
      <c r="B34" s="19" t="s">
        <v>346</v>
      </c>
      <c r="C34" s="19" t="s">
        <v>325</v>
      </c>
      <c r="D34" s="21"/>
      <c r="E34" s="19" t="s">
        <v>299</v>
      </c>
      <c r="F34" s="22">
        <v>3.5</v>
      </c>
      <c r="G34" s="21"/>
      <c r="H34" s="20">
        <v>100</v>
      </c>
      <c r="I34" s="19" t="s">
        <v>297</v>
      </c>
      <c r="J34" s="1" t="s">
        <v>462</v>
      </c>
      <c r="K34" s="18"/>
      <c r="L34" s="18"/>
      <c r="M34" s="18"/>
      <c r="N34" s="18"/>
      <c r="O34" s="18"/>
      <c r="P34" s="18"/>
      <c r="Q34" s="18"/>
      <c r="R34" s="18"/>
      <c r="S34" s="18"/>
      <c r="T34" s="18"/>
      <c r="U34" s="18"/>
      <c r="V34" s="18"/>
      <c r="W34" s="18"/>
      <c r="X34" s="18"/>
      <c r="Y34" s="18"/>
      <c r="Z34" s="18"/>
      <c r="AA34" s="18"/>
      <c r="AB34" s="18"/>
    </row>
    <row r="35" spans="1:28" ht="21.5" x14ac:dyDescent="0.9">
      <c r="A35" s="43">
        <v>29</v>
      </c>
      <c r="B35" s="19" t="s">
        <v>347</v>
      </c>
      <c r="C35" s="19" t="s">
        <v>284</v>
      </c>
      <c r="D35" s="19" t="s">
        <v>348</v>
      </c>
      <c r="E35" s="21"/>
      <c r="F35" s="22">
        <v>3.5</v>
      </c>
      <c r="G35" s="20">
        <v>100</v>
      </c>
      <c r="H35" s="21"/>
      <c r="I35" s="19" t="s">
        <v>297</v>
      </c>
      <c r="J35" s="1" t="s">
        <v>462</v>
      </c>
      <c r="K35" s="18"/>
      <c r="L35" s="18"/>
      <c r="M35" s="18"/>
      <c r="N35" s="18"/>
      <c r="O35" s="18"/>
      <c r="P35" s="18"/>
      <c r="Q35" s="18"/>
      <c r="R35" s="18"/>
      <c r="S35" s="18"/>
      <c r="T35" s="18"/>
      <c r="U35" s="18"/>
      <c r="V35" s="18"/>
      <c r="W35" s="18"/>
      <c r="X35" s="18"/>
      <c r="Y35" s="18"/>
      <c r="Z35" s="18"/>
      <c r="AA35" s="18"/>
      <c r="AB35" s="18"/>
    </row>
    <row r="36" spans="1:28" ht="14.4" customHeight="1" x14ac:dyDescent="0.9">
      <c r="A36" s="43">
        <v>30</v>
      </c>
      <c r="B36" s="19" t="s">
        <v>349</v>
      </c>
      <c r="C36" s="19" t="s">
        <v>284</v>
      </c>
      <c r="D36" s="21"/>
      <c r="E36" s="19" t="s">
        <v>350</v>
      </c>
      <c r="F36" s="22">
        <v>7</v>
      </c>
      <c r="G36" s="21"/>
      <c r="H36" s="20">
        <v>100</v>
      </c>
      <c r="I36" s="19" t="s">
        <v>297</v>
      </c>
      <c r="J36" s="1" t="s">
        <v>462</v>
      </c>
      <c r="K36" s="18"/>
      <c r="L36" s="18"/>
      <c r="M36" s="18"/>
      <c r="N36" s="18"/>
      <c r="O36" s="18"/>
      <c r="P36" s="18"/>
      <c r="Q36" s="18"/>
      <c r="R36" s="18"/>
      <c r="S36" s="18"/>
      <c r="T36" s="18"/>
      <c r="U36" s="18"/>
      <c r="V36" s="18"/>
      <c r="W36" s="18"/>
      <c r="X36" s="18"/>
      <c r="Y36" s="18"/>
      <c r="Z36" s="18"/>
      <c r="AA36" s="18"/>
      <c r="AB36" s="18"/>
    </row>
    <row r="37" spans="1:28" ht="14.4" customHeight="1" x14ac:dyDescent="0.9">
      <c r="A37" s="43">
        <v>31</v>
      </c>
      <c r="B37" s="19" t="s">
        <v>351</v>
      </c>
      <c r="C37" s="19" t="s">
        <v>284</v>
      </c>
      <c r="D37" s="19" t="s">
        <v>296</v>
      </c>
      <c r="E37" s="21"/>
      <c r="F37" s="22">
        <v>3.5</v>
      </c>
      <c r="G37" s="20">
        <v>100</v>
      </c>
      <c r="H37" s="21"/>
      <c r="I37" s="19" t="s">
        <v>297</v>
      </c>
      <c r="J37" s="1" t="s">
        <v>462</v>
      </c>
      <c r="K37" s="18"/>
      <c r="L37" s="18"/>
      <c r="M37" s="18"/>
      <c r="N37" s="18"/>
      <c r="O37" s="18"/>
      <c r="P37" s="18"/>
      <c r="Q37" s="18"/>
      <c r="R37" s="18"/>
      <c r="S37" s="18"/>
      <c r="T37" s="18"/>
      <c r="U37" s="18"/>
      <c r="V37" s="18"/>
      <c r="W37" s="18"/>
      <c r="X37" s="18"/>
      <c r="Y37" s="18"/>
      <c r="Z37" s="18"/>
      <c r="AA37" s="18"/>
      <c r="AB37" s="18"/>
    </row>
    <row r="38" spans="1:28" ht="21.5" x14ac:dyDescent="0.9">
      <c r="A38" s="43">
        <v>32</v>
      </c>
      <c r="B38" s="19" t="s">
        <v>352</v>
      </c>
      <c r="C38" s="19" t="s">
        <v>284</v>
      </c>
      <c r="D38" s="19" t="s">
        <v>353</v>
      </c>
      <c r="E38" s="21"/>
      <c r="F38" s="20">
        <v>10</v>
      </c>
      <c r="G38" s="20">
        <v>100</v>
      </c>
      <c r="H38" s="21"/>
      <c r="I38" s="19" t="s">
        <v>297</v>
      </c>
      <c r="J38" s="1" t="s">
        <v>462</v>
      </c>
      <c r="K38" s="18"/>
      <c r="L38" s="18"/>
      <c r="M38" s="18"/>
      <c r="N38" s="18"/>
      <c r="O38" s="18"/>
      <c r="P38" s="18"/>
      <c r="Q38" s="18"/>
      <c r="R38" s="18"/>
      <c r="S38" s="18"/>
      <c r="T38" s="18"/>
      <c r="U38" s="18"/>
      <c r="V38" s="18"/>
      <c r="W38" s="18"/>
      <c r="X38" s="18"/>
      <c r="Y38" s="18"/>
      <c r="Z38" s="18"/>
      <c r="AA38" s="18"/>
      <c r="AB38" s="18"/>
    </row>
    <row r="39" spans="1:28" ht="14.4" customHeight="1" x14ac:dyDescent="0.9">
      <c r="A39" s="43">
        <v>33</v>
      </c>
      <c r="B39" s="19" t="s">
        <v>354</v>
      </c>
      <c r="C39" s="19" t="s">
        <v>284</v>
      </c>
      <c r="D39" s="19" t="s">
        <v>355</v>
      </c>
      <c r="E39" s="21"/>
      <c r="F39" s="22">
        <v>3.5</v>
      </c>
      <c r="G39" s="20">
        <v>100</v>
      </c>
      <c r="H39" s="21"/>
      <c r="I39" s="19" t="s">
        <v>313</v>
      </c>
      <c r="J39" s="1" t="s">
        <v>462</v>
      </c>
      <c r="K39" s="18"/>
      <c r="L39" s="18"/>
      <c r="M39" s="18"/>
      <c r="N39" s="18"/>
      <c r="O39" s="18"/>
      <c r="P39" s="18"/>
      <c r="Q39" s="18"/>
      <c r="R39" s="18"/>
      <c r="S39" s="18"/>
      <c r="T39" s="18"/>
      <c r="U39" s="18"/>
      <c r="V39" s="18"/>
      <c r="W39" s="18"/>
      <c r="X39" s="18"/>
      <c r="Y39" s="18"/>
      <c r="Z39" s="18"/>
      <c r="AA39" s="18"/>
      <c r="AB39" s="18"/>
    </row>
    <row r="40" spans="1:28" ht="14.4" customHeight="1" x14ac:dyDescent="0.9">
      <c r="A40" s="43">
        <v>34</v>
      </c>
      <c r="B40" s="19" t="s">
        <v>356</v>
      </c>
      <c r="C40" s="19" t="s">
        <v>284</v>
      </c>
      <c r="D40" s="19" t="s">
        <v>296</v>
      </c>
      <c r="E40" s="21"/>
      <c r="F40" s="22">
        <v>3.5</v>
      </c>
      <c r="G40" s="20">
        <v>100</v>
      </c>
      <c r="H40" s="21"/>
      <c r="I40" s="19" t="s">
        <v>313</v>
      </c>
      <c r="J40" s="1" t="s">
        <v>462</v>
      </c>
      <c r="K40" s="18"/>
      <c r="L40" s="18"/>
      <c r="M40" s="18"/>
      <c r="N40" s="18"/>
      <c r="O40" s="18"/>
      <c r="P40" s="18"/>
      <c r="Q40" s="18"/>
      <c r="R40" s="18"/>
      <c r="S40" s="18"/>
      <c r="T40" s="18"/>
      <c r="U40" s="18"/>
      <c r="V40" s="18"/>
      <c r="W40" s="18"/>
      <c r="X40" s="18"/>
      <c r="Y40" s="18"/>
      <c r="Z40" s="18"/>
      <c r="AA40" s="18"/>
      <c r="AB40" s="18"/>
    </row>
    <row r="41" spans="1:28" ht="14.4" customHeight="1" x14ac:dyDescent="0.9">
      <c r="A41" s="43">
        <v>35</v>
      </c>
      <c r="B41" s="19" t="s">
        <v>357</v>
      </c>
      <c r="C41" s="19" t="s">
        <v>284</v>
      </c>
      <c r="D41" s="21"/>
      <c r="E41" s="19" t="s">
        <v>299</v>
      </c>
      <c r="F41" s="22">
        <v>3.5</v>
      </c>
      <c r="G41" s="21"/>
      <c r="H41" s="20">
        <v>100</v>
      </c>
      <c r="I41" s="19" t="s">
        <v>313</v>
      </c>
      <c r="J41" s="1" t="s">
        <v>462</v>
      </c>
      <c r="K41" s="18"/>
      <c r="L41" s="18"/>
      <c r="M41" s="18"/>
      <c r="N41" s="18"/>
      <c r="O41" s="18"/>
      <c r="P41" s="18"/>
      <c r="Q41" s="18"/>
      <c r="R41" s="18"/>
      <c r="S41" s="18"/>
      <c r="T41" s="18"/>
      <c r="U41" s="18"/>
      <c r="V41" s="18"/>
      <c r="W41" s="18"/>
      <c r="X41" s="18"/>
      <c r="Y41" s="18"/>
      <c r="Z41" s="18"/>
      <c r="AA41" s="18"/>
      <c r="AB41" s="18"/>
    </row>
    <row r="42" spans="1:28" ht="14.4" customHeight="1" x14ac:dyDescent="0.9">
      <c r="A42" s="43">
        <v>36</v>
      </c>
      <c r="B42" s="19" t="s">
        <v>358</v>
      </c>
      <c r="C42" s="19" t="s">
        <v>325</v>
      </c>
      <c r="D42" s="19" t="s">
        <v>296</v>
      </c>
      <c r="E42" s="21"/>
      <c r="F42" s="22">
        <v>3.5</v>
      </c>
      <c r="G42" s="20">
        <v>100</v>
      </c>
      <c r="H42" s="21"/>
      <c r="I42" s="19" t="s">
        <v>313</v>
      </c>
      <c r="J42" s="1" t="s">
        <v>462</v>
      </c>
      <c r="K42" s="18"/>
      <c r="L42" s="18"/>
      <c r="M42" s="18"/>
      <c r="N42" s="18"/>
      <c r="O42" s="18"/>
      <c r="P42" s="18"/>
      <c r="Q42" s="18"/>
      <c r="R42" s="18"/>
      <c r="S42" s="18"/>
      <c r="T42" s="18"/>
      <c r="U42" s="18"/>
      <c r="V42" s="18"/>
      <c r="W42" s="18"/>
      <c r="X42" s="18"/>
      <c r="Y42" s="18"/>
      <c r="Z42" s="18"/>
      <c r="AA42" s="18"/>
      <c r="AB42" s="18"/>
    </row>
    <row r="43" spans="1:28" ht="14.4" customHeight="1" x14ac:dyDescent="0.9">
      <c r="A43" s="43">
        <v>37</v>
      </c>
      <c r="B43" s="19" t="s">
        <v>359</v>
      </c>
      <c r="C43" s="19" t="s">
        <v>284</v>
      </c>
      <c r="D43" s="21"/>
      <c r="E43" s="19" t="s">
        <v>299</v>
      </c>
      <c r="F43" s="22">
        <v>3.5</v>
      </c>
      <c r="G43" s="21"/>
      <c r="H43" s="20">
        <v>100</v>
      </c>
      <c r="I43" s="19" t="s">
        <v>313</v>
      </c>
      <c r="J43" s="1" t="s">
        <v>462</v>
      </c>
      <c r="K43" s="18"/>
      <c r="L43" s="18"/>
      <c r="M43" s="18"/>
      <c r="N43" s="18"/>
      <c r="O43" s="18"/>
      <c r="P43" s="18"/>
      <c r="Q43" s="18"/>
      <c r="R43" s="18"/>
      <c r="S43" s="18"/>
      <c r="T43" s="18"/>
      <c r="U43" s="18"/>
      <c r="V43" s="18"/>
      <c r="W43" s="18"/>
      <c r="X43" s="18"/>
      <c r="Y43" s="18"/>
      <c r="Z43" s="18"/>
      <c r="AA43" s="18"/>
      <c r="AB43" s="18"/>
    </row>
    <row r="44" spans="1:28" ht="14.4" customHeight="1" x14ac:dyDescent="0.9">
      <c r="A44" s="43">
        <v>38</v>
      </c>
      <c r="B44" s="19" t="s">
        <v>360</v>
      </c>
      <c r="C44" s="19" t="s">
        <v>284</v>
      </c>
      <c r="D44" s="19" t="s">
        <v>296</v>
      </c>
      <c r="E44" s="21"/>
      <c r="F44" s="22">
        <v>3.5</v>
      </c>
      <c r="G44" s="20">
        <v>100</v>
      </c>
      <c r="H44" s="21"/>
      <c r="I44" s="19" t="s">
        <v>313</v>
      </c>
      <c r="J44" s="1" t="s">
        <v>462</v>
      </c>
      <c r="K44" s="18"/>
      <c r="L44" s="18"/>
      <c r="M44" s="18"/>
      <c r="N44" s="18"/>
      <c r="O44" s="18"/>
      <c r="P44" s="18"/>
      <c r="Q44" s="18"/>
      <c r="R44" s="18"/>
      <c r="S44" s="18"/>
      <c r="T44" s="18"/>
      <c r="U44" s="18"/>
      <c r="V44" s="18"/>
      <c r="W44" s="18"/>
      <c r="X44" s="18"/>
      <c r="Y44" s="18"/>
      <c r="Z44" s="18"/>
      <c r="AA44" s="18"/>
      <c r="AB44" s="18"/>
    </row>
    <row r="45" spans="1:28" ht="14.4" customHeight="1" x14ac:dyDescent="0.9">
      <c r="A45" s="44">
        <v>39</v>
      </c>
      <c r="B45" s="19" t="s">
        <v>361</v>
      </c>
      <c r="C45" s="19" t="s">
        <v>284</v>
      </c>
      <c r="D45" s="19" t="s">
        <v>362</v>
      </c>
      <c r="E45" s="21"/>
      <c r="F45" s="20">
        <v>7</v>
      </c>
      <c r="G45" s="20">
        <v>100</v>
      </c>
      <c r="H45" s="21"/>
      <c r="I45" s="19" t="s">
        <v>297</v>
      </c>
      <c r="J45" s="1" t="s">
        <v>462</v>
      </c>
      <c r="K45" s="18"/>
      <c r="L45" s="18"/>
      <c r="M45" s="18"/>
      <c r="N45" s="18"/>
      <c r="O45" s="18"/>
      <c r="P45" s="18"/>
      <c r="Q45" s="18"/>
      <c r="R45" s="18"/>
      <c r="S45" s="18"/>
      <c r="T45" s="18"/>
      <c r="U45" s="18"/>
      <c r="V45" s="18"/>
      <c r="W45" s="18"/>
      <c r="X45" s="18"/>
      <c r="Y45" s="18"/>
      <c r="Z45" s="18"/>
      <c r="AA45" s="18"/>
      <c r="AB45" s="18"/>
    </row>
    <row r="46" spans="1:28" ht="14.4" customHeight="1" x14ac:dyDescent="0.9">
      <c r="A46" s="43">
        <v>40</v>
      </c>
      <c r="B46" s="19" t="s">
        <v>363</v>
      </c>
      <c r="C46" s="19" t="s">
        <v>284</v>
      </c>
      <c r="D46" s="21"/>
      <c r="E46" s="19" t="s">
        <v>299</v>
      </c>
      <c r="F46" s="22">
        <v>3.5</v>
      </c>
      <c r="G46" s="21"/>
      <c r="H46" s="20">
        <v>100</v>
      </c>
      <c r="I46" s="19" t="s">
        <v>364</v>
      </c>
      <c r="J46" s="1" t="s">
        <v>462</v>
      </c>
      <c r="K46" s="18"/>
      <c r="L46" s="18"/>
      <c r="M46" s="18"/>
      <c r="N46" s="18"/>
      <c r="O46" s="18"/>
      <c r="P46" s="18"/>
      <c r="Q46" s="18"/>
      <c r="R46" s="18"/>
      <c r="S46" s="18"/>
      <c r="T46" s="18"/>
      <c r="U46" s="18"/>
      <c r="V46" s="18"/>
      <c r="W46" s="18"/>
      <c r="X46" s="18"/>
      <c r="Y46" s="18"/>
      <c r="Z46" s="18"/>
      <c r="AA46" s="18"/>
      <c r="AB46" s="18"/>
    </row>
    <row r="47" spans="1:28" ht="14.4" customHeight="1" x14ac:dyDescent="0.9">
      <c r="A47" s="43">
        <v>41</v>
      </c>
      <c r="B47" s="19" t="s">
        <v>365</v>
      </c>
      <c r="C47" s="19" t="s">
        <v>303</v>
      </c>
      <c r="D47" s="19" t="s">
        <v>296</v>
      </c>
      <c r="E47" s="19" t="s">
        <v>299</v>
      </c>
      <c r="F47" s="20">
        <v>3</v>
      </c>
      <c r="G47" s="20">
        <v>100</v>
      </c>
      <c r="H47" s="20">
        <v>100</v>
      </c>
      <c r="I47" s="19" t="s">
        <v>313</v>
      </c>
      <c r="J47" s="1" t="s">
        <v>462</v>
      </c>
      <c r="K47" s="18"/>
      <c r="L47" s="18"/>
      <c r="M47" s="18"/>
      <c r="N47" s="18"/>
      <c r="O47" s="18"/>
      <c r="P47" s="18"/>
      <c r="Q47" s="18"/>
      <c r="R47" s="18"/>
      <c r="S47" s="18"/>
      <c r="T47" s="18"/>
      <c r="U47" s="18"/>
      <c r="V47" s="18"/>
      <c r="W47" s="18"/>
      <c r="X47" s="18"/>
      <c r="Y47" s="18"/>
      <c r="Z47" s="18"/>
      <c r="AA47" s="18"/>
      <c r="AB47" s="18"/>
    </row>
    <row r="48" spans="1:28" ht="14.4" customHeight="1" x14ac:dyDescent="0.9">
      <c r="A48" s="43">
        <v>42</v>
      </c>
      <c r="B48" s="19" t="s">
        <v>366</v>
      </c>
      <c r="C48" s="19" t="s">
        <v>284</v>
      </c>
      <c r="D48" s="21"/>
      <c r="E48" s="19" t="s">
        <v>299</v>
      </c>
      <c r="F48" s="22">
        <v>3.5</v>
      </c>
      <c r="G48" s="21"/>
      <c r="H48" s="20">
        <v>100</v>
      </c>
      <c r="I48" s="19" t="s">
        <v>313</v>
      </c>
      <c r="J48" s="1" t="s">
        <v>462</v>
      </c>
      <c r="K48" s="18"/>
      <c r="L48" s="18"/>
      <c r="M48" s="18"/>
      <c r="N48" s="18"/>
      <c r="O48" s="18"/>
      <c r="P48" s="18"/>
      <c r="Q48" s="18"/>
      <c r="R48" s="18"/>
      <c r="S48" s="18"/>
      <c r="T48" s="18"/>
      <c r="U48" s="18"/>
      <c r="V48" s="18"/>
      <c r="W48" s="18"/>
      <c r="X48" s="18"/>
      <c r="Y48" s="18"/>
      <c r="Z48" s="18"/>
      <c r="AA48" s="18"/>
      <c r="AB48" s="18"/>
    </row>
    <row r="49" spans="1:28" ht="14.4" customHeight="1" x14ac:dyDescent="0.9">
      <c r="A49" s="43">
        <v>43</v>
      </c>
      <c r="B49" s="19" t="s">
        <v>367</v>
      </c>
      <c r="C49" s="19" t="s">
        <v>303</v>
      </c>
      <c r="D49" s="19" t="s">
        <v>368</v>
      </c>
      <c r="E49" s="19" t="s">
        <v>299</v>
      </c>
      <c r="F49" s="19" t="s">
        <v>369</v>
      </c>
      <c r="G49" s="20">
        <v>100</v>
      </c>
      <c r="H49" s="20">
        <v>100</v>
      </c>
      <c r="I49" s="19" t="s">
        <v>364</v>
      </c>
      <c r="J49" s="1" t="s">
        <v>462</v>
      </c>
      <c r="K49" s="18"/>
      <c r="L49" s="18"/>
      <c r="M49" s="18"/>
      <c r="N49" s="18"/>
      <c r="O49" s="18"/>
      <c r="P49" s="18"/>
      <c r="Q49" s="18"/>
      <c r="R49" s="18"/>
      <c r="S49" s="18"/>
      <c r="T49" s="18"/>
      <c r="U49" s="18"/>
      <c r="V49" s="18"/>
      <c r="W49" s="18"/>
      <c r="X49" s="18"/>
      <c r="Y49" s="18"/>
      <c r="Z49" s="18"/>
      <c r="AA49" s="18"/>
      <c r="AB49" s="18"/>
    </row>
    <row r="50" spans="1:28" ht="21.5" x14ac:dyDescent="0.9">
      <c r="A50" s="43">
        <v>44</v>
      </c>
      <c r="B50" s="19" t="s">
        <v>370</v>
      </c>
      <c r="C50" s="19" t="s">
        <v>325</v>
      </c>
      <c r="D50" s="19" t="s">
        <v>371</v>
      </c>
      <c r="E50" s="21"/>
      <c r="F50" s="22">
        <v>5.5</v>
      </c>
      <c r="G50" s="20">
        <v>100</v>
      </c>
      <c r="H50" s="21"/>
      <c r="I50" s="19" t="s">
        <v>297</v>
      </c>
      <c r="J50" s="1" t="s">
        <v>462</v>
      </c>
      <c r="K50" s="18"/>
      <c r="L50" s="18"/>
      <c r="M50" s="18"/>
      <c r="N50" s="18"/>
      <c r="O50" s="18"/>
      <c r="P50" s="18"/>
      <c r="Q50" s="18"/>
      <c r="R50" s="18"/>
      <c r="S50" s="18"/>
      <c r="T50" s="18"/>
      <c r="U50" s="18"/>
      <c r="V50" s="18"/>
      <c r="W50" s="18"/>
      <c r="X50" s="18"/>
      <c r="Y50" s="18"/>
      <c r="Z50" s="18"/>
      <c r="AA50" s="18"/>
      <c r="AB50" s="18"/>
    </row>
    <row r="51" spans="1:28" ht="14.4" customHeight="1" x14ac:dyDescent="0.9">
      <c r="A51" s="43">
        <v>45</v>
      </c>
      <c r="B51" s="19" t="s">
        <v>372</v>
      </c>
      <c r="C51" s="19" t="s">
        <v>284</v>
      </c>
      <c r="D51" s="21"/>
      <c r="E51" s="19" t="s">
        <v>373</v>
      </c>
      <c r="F51" s="20">
        <v>3</v>
      </c>
      <c r="G51" s="21"/>
      <c r="H51" s="20">
        <v>100</v>
      </c>
      <c r="I51" s="19" t="s">
        <v>364</v>
      </c>
      <c r="J51" s="1" t="s">
        <v>462</v>
      </c>
      <c r="K51" s="18"/>
      <c r="L51" s="18"/>
      <c r="M51" s="18"/>
      <c r="N51" s="18"/>
      <c r="O51" s="18"/>
      <c r="P51" s="18"/>
      <c r="Q51" s="18"/>
      <c r="R51" s="18"/>
      <c r="S51" s="18"/>
      <c r="T51" s="18"/>
      <c r="U51" s="18"/>
      <c r="V51" s="18"/>
      <c r="W51" s="18"/>
      <c r="X51" s="18"/>
      <c r="Y51" s="18"/>
      <c r="Z51" s="18"/>
      <c r="AA51" s="18"/>
      <c r="AB51" s="18"/>
    </row>
    <row r="52" spans="1:28" ht="14.4" customHeight="1" x14ac:dyDescent="0.9">
      <c r="A52" s="43">
        <v>46</v>
      </c>
      <c r="B52" s="19" t="s">
        <v>374</v>
      </c>
      <c r="C52" s="19" t="s">
        <v>284</v>
      </c>
      <c r="D52" s="21"/>
      <c r="E52" s="19" t="s">
        <v>373</v>
      </c>
      <c r="F52" s="22">
        <v>5.5</v>
      </c>
      <c r="G52" s="21"/>
      <c r="H52" s="20">
        <v>100</v>
      </c>
      <c r="I52" s="19" t="s">
        <v>364</v>
      </c>
      <c r="J52" s="1" t="s">
        <v>462</v>
      </c>
      <c r="K52" s="18"/>
      <c r="L52" s="18"/>
      <c r="M52" s="18"/>
      <c r="N52" s="18"/>
      <c r="O52" s="18"/>
      <c r="P52" s="18"/>
      <c r="Q52" s="18"/>
      <c r="R52" s="18"/>
      <c r="S52" s="18"/>
      <c r="T52" s="18"/>
      <c r="U52" s="18"/>
      <c r="V52" s="18"/>
      <c r="W52" s="18"/>
      <c r="X52" s="18"/>
      <c r="Y52" s="18"/>
      <c r="Z52" s="18"/>
      <c r="AA52" s="18"/>
      <c r="AB52" s="18"/>
    </row>
    <row r="53" spans="1:28" ht="21.5" x14ac:dyDescent="0.9">
      <c r="A53" s="43">
        <v>47</v>
      </c>
      <c r="B53" s="19" t="s">
        <v>375</v>
      </c>
      <c r="C53" s="19" t="s">
        <v>303</v>
      </c>
      <c r="D53" s="19" t="s">
        <v>376</v>
      </c>
      <c r="E53" s="19" t="s">
        <v>377</v>
      </c>
      <c r="F53" s="22">
        <v>5.5</v>
      </c>
      <c r="G53" s="20">
        <v>100</v>
      </c>
      <c r="H53" s="20">
        <v>100</v>
      </c>
      <c r="I53" s="19" t="s">
        <v>297</v>
      </c>
      <c r="J53" s="1" t="s">
        <v>462</v>
      </c>
      <c r="K53" s="18"/>
      <c r="L53" s="18"/>
      <c r="M53" s="18"/>
      <c r="N53" s="18"/>
      <c r="O53" s="18"/>
      <c r="P53" s="18"/>
      <c r="Q53" s="18"/>
      <c r="R53" s="18"/>
      <c r="S53" s="18"/>
      <c r="T53" s="18"/>
      <c r="U53" s="18"/>
      <c r="V53" s="18"/>
      <c r="W53" s="18"/>
      <c r="X53" s="18"/>
      <c r="Y53" s="18"/>
      <c r="Z53" s="18"/>
      <c r="AA53" s="18"/>
      <c r="AB53" s="18"/>
    </row>
    <row r="54" spans="1:28" ht="21.5" x14ac:dyDescent="0.9">
      <c r="A54" s="43">
        <v>48</v>
      </c>
      <c r="B54" s="19" t="s">
        <v>378</v>
      </c>
      <c r="C54" s="19" t="s">
        <v>284</v>
      </c>
      <c r="D54" s="21"/>
      <c r="E54" s="19" t="s">
        <v>377</v>
      </c>
      <c r="F54" s="22">
        <v>5.5</v>
      </c>
      <c r="G54" s="21"/>
      <c r="H54" s="20">
        <v>100</v>
      </c>
      <c r="I54" s="19" t="s">
        <v>297</v>
      </c>
      <c r="J54" s="1" t="s">
        <v>462</v>
      </c>
      <c r="K54" s="18"/>
      <c r="L54" s="18"/>
      <c r="M54" s="18"/>
      <c r="N54" s="18"/>
      <c r="O54" s="18"/>
      <c r="P54" s="18"/>
      <c r="Q54" s="18"/>
      <c r="R54" s="18"/>
      <c r="S54" s="18"/>
      <c r="T54" s="18"/>
      <c r="U54" s="18"/>
      <c r="V54" s="18"/>
      <c r="W54" s="18"/>
      <c r="X54" s="18"/>
      <c r="Y54" s="18"/>
      <c r="Z54" s="18"/>
      <c r="AA54" s="18"/>
      <c r="AB54" s="18"/>
    </row>
    <row r="55" spans="1:28" ht="21.5" x14ac:dyDescent="0.9">
      <c r="A55" s="43">
        <v>49</v>
      </c>
      <c r="B55" s="19" t="s">
        <v>379</v>
      </c>
      <c r="C55" s="19" t="s">
        <v>284</v>
      </c>
      <c r="D55" s="21"/>
      <c r="E55" s="19" t="s">
        <v>377</v>
      </c>
      <c r="F55" s="20">
        <v>3</v>
      </c>
      <c r="G55" s="21"/>
      <c r="H55" s="20">
        <v>100</v>
      </c>
      <c r="I55" s="19" t="s">
        <v>297</v>
      </c>
      <c r="J55" s="1" t="s">
        <v>462</v>
      </c>
      <c r="K55" s="18"/>
      <c r="L55" s="18"/>
      <c r="M55" s="18"/>
      <c r="N55" s="18"/>
      <c r="O55" s="18"/>
      <c r="P55" s="18"/>
      <c r="Q55" s="18"/>
      <c r="R55" s="18"/>
      <c r="S55" s="18"/>
      <c r="T55" s="18"/>
      <c r="U55" s="18"/>
      <c r="V55" s="18"/>
      <c r="W55" s="18"/>
      <c r="X55" s="18"/>
      <c r="Y55" s="18"/>
      <c r="Z55" s="18"/>
      <c r="AA55" s="18"/>
      <c r="AB55" s="18"/>
    </row>
    <row r="56" spans="1:28" ht="21.5" x14ac:dyDescent="0.9">
      <c r="A56" s="43">
        <v>50</v>
      </c>
      <c r="B56" s="19" t="s">
        <v>380</v>
      </c>
      <c r="C56" s="19" t="s">
        <v>325</v>
      </c>
      <c r="D56" s="19" t="s">
        <v>376</v>
      </c>
      <c r="E56" s="21"/>
      <c r="F56" s="20">
        <v>7</v>
      </c>
      <c r="G56" s="20">
        <v>100</v>
      </c>
      <c r="H56" s="21"/>
      <c r="I56" s="19" t="s">
        <v>297</v>
      </c>
      <c r="J56" s="1" t="s">
        <v>462</v>
      </c>
      <c r="K56" s="18"/>
      <c r="L56" s="18"/>
      <c r="M56" s="18"/>
      <c r="N56" s="18"/>
      <c r="O56" s="18"/>
      <c r="P56" s="18"/>
      <c r="Q56" s="18"/>
      <c r="R56" s="18"/>
      <c r="S56" s="18"/>
      <c r="T56" s="18"/>
      <c r="U56" s="18"/>
      <c r="V56" s="18"/>
      <c r="W56" s="18"/>
      <c r="X56" s="18"/>
      <c r="Y56" s="18"/>
      <c r="Z56" s="18"/>
      <c r="AA56" s="18"/>
      <c r="AB56" s="18"/>
    </row>
    <row r="57" spans="1:28" ht="21.5" x14ac:dyDescent="0.9">
      <c r="A57" s="43">
        <v>51</v>
      </c>
      <c r="B57" s="19" t="s">
        <v>381</v>
      </c>
      <c r="C57" s="19" t="s">
        <v>284</v>
      </c>
      <c r="D57" s="19" t="s">
        <v>376</v>
      </c>
      <c r="E57" s="21"/>
      <c r="F57" s="20">
        <v>7</v>
      </c>
      <c r="G57" s="20">
        <v>100</v>
      </c>
      <c r="H57" s="21"/>
      <c r="I57" s="19" t="s">
        <v>297</v>
      </c>
      <c r="J57" s="1" t="s">
        <v>462</v>
      </c>
      <c r="K57" s="18"/>
      <c r="L57" s="18"/>
      <c r="M57" s="18"/>
      <c r="N57" s="18"/>
      <c r="O57" s="18"/>
      <c r="P57" s="18"/>
      <c r="Q57" s="18"/>
      <c r="R57" s="18"/>
      <c r="S57" s="18"/>
      <c r="T57" s="18"/>
      <c r="U57" s="18"/>
      <c r="V57" s="18"/>
      <c r="W57" s="18"/>
      <c r="X57" s="18"/>
      <c r="Y57" s="18"/>
      <c r="Z57" s="18"/>
      <c r="AA57" s="18"/>
      <c r="AB57" s="18"/>
    </row>
    <row r="58" spans="1:28" ht="14.4" customHeight="1" x14ac:dyDescent="0.9">
      <c r="A58" s="43">
        <v>52</v>
      </c>
      <c r="B58" s="19" t="s">
        <v>382</v>
      </c>
      <c r="C58" s="19" t="s">
        <v>284</v>
      </c>
      <c r="D58" s="21"/>
      <c r="E58" s="19" t="s">
        <v>377</v>
      </c>
      <c r="F58" s="22">
        <v>3.5</v>
      </c>
      <c r="G58" s="21"/>
      <c r="H58" s="20">
        <v>100</v>
      </c>
      <c r="I58" s="19" t="s">
        <v>364</v>
      </c>
      <c r="J58" s="1" t="s">
        <v>462</v>
      </c>
      <c r="K58" s="18"/>
      <c r="L58" s="18"/>
      <c r="M58" s="18"/>
      <c r="N58" s="18"/>
      <c r="O58" s="18"/>
      <c r="P58" s="18"/>
      <c r="Q58" s="18"/>
      <c r="R58" s="18"/>
      <c r="S58" s="18"/>
      <c r="T58" s="18"/>
      <c r="U58" s="18"/>
      <c r="V58" s="18"/>
      <c r="W58" s="18"/>
      <c r="X58" s="18"/>
      <c r="Y58" s="18"/>
      <c r="Z58" s="18"/>
      <c r="AA58" s="18"/>
      <c r="AB58" s="18"/>
    </row>
    <row r="59" spans="1:28" ht="14.4" customHeight="1" x14ac:dyDescent="0.9">
      <c r="A59" s="43">
        <v>53</v>
      </c>
      <c r="B59" s="19" t="s">
        <v>383</v>
      </c>
      <c r="C59" s="19" t="s">
        <v>325</v>
      </c>
      <c r="D59" s="19" t="s">
        <v>376</v>
      </c>
      <c r="E59" s="21"/>
      <c r="F59" s="20">
        <v>7</v>
      </c>
      <c r="G59" s="20">
        <v>100</v>
      </c>
      <c r="H59" s="21"/>
      <c r="I59" s="19" t="s">
        <v>364</v>
      </c>
      <c r="J59" s="1" t="s">
        <v>462</v>
      </c>
      <c r="K59" s="18"/>
      <c r="L59" s="18"/>
      <c r="M59" s="18"/>
      <c r="N59" s="18"/>
      <c r="O59" s="18"/>
      <c r="P59" s="18"/>
      <c r="Q59" s="18"/>
      <c r="R59" s="18"/>
      <c r="S59" s="18"/>
      <c r="T59" s="18"/>
      <c r="U59" s="18"/>
      <c r="V59" s="18"/>
      <c r="W59" s="18"/>
      <c r="X59" s="18"/>
      <c r="Y59" s="18"/>
      <c r="Z59" s="18"/>
      <c r="AA59" s="18"/>
      <c r="AB59" s="18"/>
    </row>
    <row r="60" spans="1:28" ht="14.4" customHeight="1" x14ac:dyDescent="0.9">
      <c r="A60" s="43">
        <v>54</v>
      </c>
      <c r="B60" s="19" t="s">
        <v>384</v>
      </c>
      <c r="C60" s="19" t="s">
        <v>284</v>
      </c>
      <c r="D60" s="21"/>
      <c r="E60" s="19" t="s">
        <v>385</v>
      </c>
      <c r="F60" s="20">
        <v>7</v>
      </c>
      <c r="G60" s="21"/>
      <c r="H60" s="20">
        <v>100</v>
      </c>
      <c r="I60" s="19" t="s">
        <v>364</v>
      </c>
      <c r="J60" s="1" t="s">
        <v>462</v>
      </c>
      <c r="K60" s="18"/>
      <c r="L60" s="18"/>
      <c r="M60" s="18"/>
      <c r="N60" s="18"/>
      <c r="O60" s="18"/>
      <c r="P60" s="18"/>
      <c r="Q60" s="18"/>
      <c r="R60" s="18"/>
      <c r="S60" s="18"/>
      <c r="T60" s="18"/>
      <c r="U60" s="18"/>
      <c r="V60" s="18"/>
      <c r="W60" s="18"/>
      <c r="X60" s="18"/>
      <c r="Y60" s="18"/>
      <c r="Z60" s="18"/>
      <c r="AA60" s="18"/>
      <c r="AB60" s="18"/>
    </row>
    <row r="61" spans="1:28" ht="14.4" customHeight="1" x14ac:dyDescent="0.9">
      <c r="A61" s="43">
        <v>55</v>
      </c>
      <c r="B61" s="19" t="s">
        <v>386</v>
      </c>
      <c r="C61" s="19" t="s">
        <v>325</v>
      </c>
      <c r="D61" s="19" t="s">
        <v>385</v>
      </c>
      <c r="E61" s="21"/>
      <c r="F61" s="20">
        <v>3</v>
      </c>
      <c r="G61" s="20">
        <v>100</v>
      </c>
      <c r="H61" s="21"/>
      <c r="I61" s="19" t="s">
        <v>364</v>
      </c>
      <c r="J61" s="1" t="s">
        <v>462</v>
      </c>
      <c r="K61" s="18"/>
      <c r="L61" s="18"/>
      <c r="M61" s="18"/>
      <c r="N61" s="18"/>
      <c r="O61" s="18"/>
      <c r="P61" s="18"/>
      <c r="Q61" s="18"/>
      <c r="R61" s="18"/>
      <c r="S61" s="18"/>
      <c r="T61" s="18"/>
      <c r="U61" s="18"/>
      <c r="V61" s="18"/>
      <c r="W61" s="18"/>
      <c r="X61" s="18"/>
      <c r="Y61" s="18"/>
      <c r="Z61" s="18"/>
      <c r="AA61" s="18"/>
      <c r="AB61" s="18"/>
    </row>
    <row r="62" spans="1:28" ht="21.5" x14ac:dyDescent="0.9">
      <c r="A62" s="43">
        <v>56</v>
      </c>
      <c r="B62" s="19" t="s">
        <v>387</v>
      </c>
      <c r="C62" s="19" t="s">
        <v>284</v>
      </c>
      <c r="D62" s="21"/>
      <c r="E62" s="19" t="s">
        <v>388</v>
      </c>
      <c r="F62" s="20">
        <v>3</v>
      </c>
      <c r="G62" s="21"/>
      <c r="H62" s="20">
        <v>100</v>
      </c>
      <c r="I62" s="19" t="s">
        <v>389</v>
      </c>
      <c r="J62" s="1" t="s">
        <v>462</v>
      </c>
      <c r="K62" s="18"/>
      <c r="L62" s="18"/>
      <c r="M62" s="18"/>
      <c r="N62" s="18"/>
      <c r="O62" s="18"/>
      <c r="P62" s="18"/>
      <c r="Q62" s="18"/>
      <c r="R62" s="18"/>
      <c r="S62" s="18"/>
      <c r="T62" s="18"/>
      <c r="U62" s="18"/>
      <c r="V62" s="18"/>
      <c r="W62" s="18"/>
      <c r="X62" s="18"/>
      <c r="Y62" s="18"/>
      <c r="Z62" s="18"/>
      <c r="AA62" s="18"/>
      <c r="AB62" s="18"/>
    </row>
    <row r="63" spans="1:28" ht="14.4" customHeight="1" x14ac:dyDescent="0.9">
      <c r="A63" s="36" t="s">
        <v>293</v>
      </c>
      <c r="B63" s="37" t="s">
        <v>274</v>
      </c>
      <c r="C63" s="37" t="s">
        <v>275</v>
      </c>
      <c r="D63" s="38" t="s">
        <v>276</v>
      </c>
      <c r="E63" s="39"/>
      <c r="F63" s="37" t="s">
        <v>277</v>
      </c>
      <c r="G63" s="38" t="s">
        <v>294</v>
      </c>
      <c r="H63" s="39"/>
      <c r="I63" s="36" t="s">
        <v>43</v>
      </c>
      <c r="J63" s="1" t="s">
        <v>462</v>
      </c>
      <c r="K63" s="18"/>
      <c r="L63" s="18"/>
      <c r="M63" s="18"/>
      <c r="N63" s="18"/>
      <c r="O63" s="18"/>
      <c r="P63" s="18"/>
      <c r="Q63" s="18"/>
      <c r="R63" s="18"/>
      <c r="S63" s="18"/>
      <c r="T63" s="18"/>
      <c r="U63" s="18"/>
      <c r="V63" s="18"/>
      <c r="W63" s="18"/>
      <c r="X63" s="18"/>
      <c r="Y63" s="18"/>
      <c r="Z63" s="18"/>
      <c r="AA63" s="18"/>
      <c r="AB63" s="18"/>
    </row>
    <row r="64" spans="1:28" ht="21.5" x14ac:dyDescent="0.9">
      <c r="A64" s="40"/>
      <c r="B64" s="41"/>
      <c r="C64" s="41"/>
      <c r="D64" s="38" t="s">
        <v>279</v>
      </c>
      <c r="E64" s="38" t="s">
        <v>280</v>
      </c>
      <c r="F64" s="41"/>
      <c r="G64" s="38" t="s">
        <v>279</v>
      </c>
      <c r="H64" s="38" t="s">
        <v>280</v>
      </c>
      <c r="I64" s="40"/>
      <c r="J64" s="1" t="s">
        <v>462</v>
      </c>
      <c r="K64" s="18"/>
      <c r="L64" s="18"/>
      <c r="M64" s="18"/>
      <c r="N64" s="18"/>
      <c r="O64" s="18"/>
      <c r="P64" s="18"/>
      <c r="Q64" s="18"/>
      <c r="R64" s="18"/>
      <c r="S64" s="18"/>
      <c r="T64" s="18"/>
      <c r="U64" s="18"/>
      <c r="V64" s="18"/>
      <c r="W64" s="18"/>
      <c r="X64" s="18"/>
      <c r="Y64" s="18"/>
      <c r="Z64" s="18"/>
      <c r="AA64" s="18"/>
      <c r="AB64" s="18"/>
    </row>
    <row r="65" spans="1:28" ht="21.5" x14ac:dyDescent="0.9">
      <c r="A65" s="21"/>
      <c r="B65" s="21"/>
      <c r="C65" s="21"/>
      <c r="D65" s="21"/>
      <c r="E65" s="19" t="s">
        <v>341</v>
      </c>
      <c r="F65" s="21"/>
      <c r="G65" s="21"/>
      <c r="H65" s="21"/>
      <c r="I65" s="19" t="s">
        <v>341</v>
      </c>
      <c r="J65" s="1" t="s">
        <v>462</v>
      </c>
      <c r="K65" s="18"/>
      <c r="L65" s="18"/>
      <c r="M65" s="18"/>
      <c r="N65" s="18"/>
      <c r="O65" s="18"/>
      <c r="P65" s="18"/>
      <c r="Q65" s="18"/>
      <c r="R65" s="18"/>
      <c r="S65" s="18"/>
      <c r="T65" s="18"/>
      <c r="U65" s="18"/>
      <c r="V65" s="18"/>
      <c r="W65" s="18"/>
      <c r="X65" s="18"/>
      <c r="Y65" s="18"/>
      <c r="Z65" s="18"/>
      <c r="AA65" s="18"/>
      <c r="AB65" s="18"/>
    </row>
    <row r="66" spans="1:28" ht="14.4" customHeight="1" x14ac:dyDescent="0.9">
      <c r="A66" s="43">
        <v>57</v>
      </c>
      <c r="B66" s="19" t="s">
        <v>390</v>
      </c>
      <c r="C66" s="19" t="s">
        <v>325</v>
      </c>
      <c r="D66" s="19" t="s">
        <v>385</v>
      </c>
      <c r="E66" s="21"/>
      <c r="F66" s="20">
        <v>3</v>
      </c>
      <c r="G66" s="20">
        <v>100</v>
      </c>
      <c r="H66" s="21"/>
      <c r="I66" s="19" t="s">
        <v>364</v>
      </c>
      <c r="J66" s="1" t="s">
        <v>462</v>
      </c>
      <c r="K66" s="18"/>
      <c r="L66" s="18"/>
      <c r="M66" s="18"/>
      <c r="N66" s="18"/>
      <c r="O66" s="18"/>
      <c r="P66" s="18"/>
      <c r="Q66" s="18"/>
      <c r="R66" s="18"/>
      <c r="S66" s="18"/>
      <c r="T66" s="18"/>
      <c r="U66" s="18"/>
      <c r="V66" s="18"/>
      <c r="W66" s="18"/>
      <c r="X66" s="18"/>
      <c r="Y66" s="18"/>
      <c r="Z66" s="18"/>
      <c r="AA66" s="18"/>
      <c r="AB66" s="18"/>
    </row>
    <row r="67" spans="1:28" ht="14.4" customHeight="1" x14ac:dyDescent="0.9">
      <c r="A67" s="43">
        <v>58</v>
      </c>
      <c r="B67" s="19" t="s">
        <v>391</v>
      </c>
      <c r="C67" s="19" t="s">
        <v>284</v>
      </c>
      <c r="D67" s="21"/>
      <c r="E67" s="19" t="s">
        <v>385</v>
      </c>
      <c r="F67" s="22">
        <v>3.5</v>
      </c>
      <c r="G67" s="21"/>
      <c r="H67" s="20">
        <v>100</v>
      </c>
      <c r="I67" s="19" t="s">
        <v>364</v>
      </c>
      <c r="J67" s="1" t="s">
        <v>462</v>
      </c>
      <c r="K67" s="18"/>
      <c r="L67" s="18"/>
      <c r="M67" s="18"/>
      <c r="N67" s="18"/>
      <c r="O67" s="18"/>
      <c r="P67" s="18"/>
      <c r="Q67" s="18"/>
      <c r="R67" s="18"/>
      <c r="S67" s="18"/>
      <c r="T67" s="18"/>
      <c r="U67" s="18"/>
      <c r="V67" s="18"/>
      <c r="W67" s="18"/>
      <c r="X67" s="18"/>
      <c r="Y67" s="18"/>
      <c r="Z67" s="18"/>
      <c r="AA67" s="18"/>
      <c r="AB67" s="18"/>
    </row>
    <row r="68" spans="1:28" ht="14.4" customHeight="1" x14ac:dyDescent="0.9">
      <c r="A68" s="43">
        <v>59</v>
      </c>
      <c r="B68" s="19" t="s">
        <v>392</v>
      </c>
      <c r="C68" s="19" t="s">
        <v>284</v>
      </c>
      <c r="D68" s="21"/>
      <c r="E68" s="19" t="s">
        <v>385</v>
      </c>
      <c r="F68" s="20">
        <v>3</v>
      </c>
      <c r="G68" s="21"/>
      <c r="H68" s="20">
        <v>100</v>
      </c>
      <c r="I68" s="19" t="s">
        <v>364</v>
      </c>
      <c r="J68" s="1" t="s">
        <v>462</v>
      </c>
      <c r="K68" s="18"/>
      <c r="L68" s="18"/>
      <c r="M68" s="18"/>
      <c r="N68" s="18"/>
      <c r="O68" s="18"/>
      <c r="P68" s="18"/>
      <c r="Q68" s="18"/>
      <c r="R68" s="18"/>
      <c r="S68" s="18"/>
      <c r="T68" s="18"/>
      <c r="U68" s="18"/>
      <c r="V68" s="18"/>
      <c r="W68" s="18"/>
      <c r="X68" s="18"/>
      <c r="Y68" s="18"/>
      <c r="Z68" s="18"/>
      <c r="AA68" s="18"/>
      <c r="AB68" s="18"/>
    </row>
    <row r="69" spans="1:28" ht="14.4" customHeight="1" x14ac:dyDescent="0.9">
      <c r="A69" s="43">
        <v>60</v>
      </c>
      <c r="B69" s="19" t="s">
        <v>393</v>
      </c>
      <c r="C69" s="19" t="s">
        <v>284</v>
      </c>
      <c r="D69" s="21"/>
      <c r="E69" s="19" t="s">
        <v>385</v>
      </c>
      <c r="F69" s="20">
        <v>3</v>
      </c>
      <c r="G69" s="21"/>
      <c r="H69" s="20">
        <v>100</v>
      </c>
      <c r="I69" s="19" t="s">
        <v>364</v>
      </c>
      <c r="J69" s="1" t="s">
        <v>462</v>
      </c>
      <c r="K69" s="18"/>
      <c r="L69" s="18"/>
      <c r="M69" s="18"/>
      <c r="N69" s="18"/>
      <c r="O69" s="18"/>
      <c r="P69" s="18"/>
      <c r="Q69" s="18"/>
      <c r="R69" s="18"/>
      <c r="S69" s="18"/>
      <c r="T69" s="18"/>
      <c r="U69" s="18"/>
      <c r="V69" s="18"/>
      <c r="W69" s="18"/>
      <c r="X69" s="18"/>
      <c r="Y69" s="18"/>
      <c r="Z69" s="18"/>
      <c r="AA69" s="18"/>
      <c r="AB69" s="18"/>
    </row>
    <row r="70" spans="1:28" ht="14.4" customHeight="1" x14ac:dyDescent="0.9">
      <c r="A70" s="43">
        <v>61</v>
      </c>
      <c r="B70" s="19" t="s">
        <v>394</v>
      </c>
      <c r="C70" s="19" t="s">
        <v>325</v>
      </c>
      <c r="D70" s="21"/>
      <c r="E70" s="19" t="s">
        <v>385</v>
      </c>
      <c r="F70" s="20">
        <v>3</v>
      </c>
      <c r="G70" s="21"/>
      <c r="H70" s="20">
        <v>100</v>
      </c>
      <c r="I70" s="19" t="s">
        <v>364</v>
      </c>
      <c r="J70" s="1" t="s">
        <v>462</v>
      </c>
      <c r="K70" s="18"/>
      <c r="L70" s="18"/>
      <c r="M70" s="18"/>
      <c r="N70" s="18"/>
      <c r="O70" s="18"/>
      <c r="P70" s="18"/>
      <c r="Q70" s="18"/>
      <c r="R70" s="18"/>
      <c r="S70" s="18"/>
      <c r="T70" s="18"/>
      <c r="U70" s="18"/>
      <c r="V70" s="18"/>
      <c r="W70" s="18"/>
      <c r="X70" s="18"/>
      <c r="Y70" s="18"/>
      <c r="Z70" s="18"/>
      <c r="AA70" s="18"/>
      <c r="AB70" s="18"/>
    </row>
    <row r="71" spans="1:28" ht="14.4" customHeight="1" x14ac:dyDescent="0.9">
      <c r="A71" s="43">
        <v>62</v>
      </c>
      <c r="B71" s="19" t="s">
        <v>395</v>
      </c>
      <c r="C71" s="19" t="s">
        <v>284</v>
      </c>
      <c r="D71" s="19" t="s">
        <v>385</v>
      </c>
      <c r="E71" s="21"/>
      <c r="F71" s="20">
        <v>3</v>
      </c>
      <c r="G71" s="20">
        <v>100</v>
      </c>
      <c r="H71" s="21"/>
      <c r="I71" s="19" t="s">
        <v>364</v>
      </c>
      <c r="J71" s="1" t="s">
        <v>462</v>
      </c>
      <c r="K71" s="18"/>
      <c r="L71" s="18"/>
      <c r="M71" s="18"/>
      <c r="N71" s="18"/>
      <c r="O71" s="18"/>
      <c r="P71" s="18"/>
      <c r="Q71" s="18"/>
      <c r="R71" s="18"/>
      <c r="S71" s="18"/>
      <c r="T71" s="18"/>
      <c r="U71" s="18"/>
      <c r="V71" s="18"/>
      <c r="W71" s="18"/>
      <c r="X71" s="18"/>
      <c r="Y71" s="18"/>
      <c r="Z71" s="18"/>
      <c r="AA71" s="18"/>
      <c r="AB71" s="18"/>
    </row>
    <row r="72" spans="1:28" ht="14.4" customHeight="1" x14ac:dyDescent="0.9">
      <c r="A72" s="43">
        <v>63</v>
      </c>
      <c r="B72" s="19" t="s">
        <v>396</v>
      </c>
      <c r="C72" s="19" t="s">
        <v>284</v>
      </c>
      <c r="D72" s="21"/>
      <c r="E72" s="19" t="s">
        <v>385</v>
      </c>
      <c r="F72" s="22">
        <v>5.5</v>
      </c>
      <c r="G72" s="21"/>
      <c r="H72" s="20">
        <v>100</v>
      </c>
      <c r="I72" s="19" t="s">
        <v>364</v>
      </c>
      <c r="J72" s="1" t="s">
        <v>462</v>
      </c>
      <c r="K72" s="18"/>
      <c r="L72" s="18"/>
      <c r="M72" s="18"/>
      <c r="N72" s="18"/>
      <c r="O72" s="18"/>
      <c r="P72" s="18"/>
      <c r="Q72" s="18"/>
      <c r="R72" s="18"/>
      <c r="S72" s="18"/>
      <c r="T72" s="18"/>
      <c r="U72" s="18"/>
      <c r="V72" s="18"/>
      <c r="W72" s="18"/>
      <c r="X72" s="18"/>
      <c r="Y72" s="18"/>
      <c r="Z72" s="18"/>
      <c r="AA72" s="18"/>
      <c r="AB72" s="18"/>
    </row>
    <row r="73" spans="1:28" ht="14.4" customHeight="1" x14ac:dyDescent="0.9">
      <c r="A73" s="43">
        <v>64</v>
      </c>
      <c r="B73" s="19" t="s">
        <v>397</v>
      </c>
      <c r="C73" s="19" t="s">
        <v>284</v>
      </c>
      <c r="D73" s="19" t="s">
        <v>385</v>
      </c>
      <c r="E73" s="21"/>
      <c r="F73" s="22">
        <v>3.5</v>
      </c>
      <c r="G73" s="20">
        <v>100</v>
      </c>
      <c r="H73" s="21"/>
      <c r="I73" s="19" t="s">
        <v>364</v>
      </c>
      <c r="J73" s="1" t="s">
        <v>462</v>
      </c>
      <c r="K73" s="18"/>
      <c r="L73" s="18"/>
      <c r="M73" s="18"/>
      <c r="N73" s="18"/>
      <c r="O73" s="18"/>
      <c r="P73" s="18"/>
      <c r="Q73" s="18"/>
      <c r="R73" s="18"/>
      <c r="S73" s="18"/>
      <c r="T73" s="18"/>
      <c r="U73" s="18"/>
      <c r="V73" s="18"/>
      <c r="W73" s="18"/>
      <c r="X73" s="18"/>
      <c r="Y73" s="18"/>
      <c r="Z73" s="18"/>
      <c r="AA73" s="18"/>
      <c r="AB73" s="18"/>
    </row>
    <row r="74" spans="1:28" ht="14.4" customHeight="1" x14ac:dyDescent="0.9">
      <c r="A74" s="43">
        <v>65</v>
      </c>
      <c r="B74" s="19" t="s">
        <v>398</v>
      </c>
      <c r="C74" s="19" t="s">
        <v>284</v>
      </c>
      <c r="D74" s="21"/>
      <c r="E74" s="19" t="s">
        <v>385</v>
      </c>
      <c r="F74" s="22">
        <v>5.5</v>
      </c>
      <c r="G74" s="21"/>
      <c r="H74" s="20">
        <v>100</v>
      </c>
      <c r="I74" s="19" t="s">
        <v>364</v>
      </c>
      <c r="J74" s="1" t="s">
        <v>462</v>
      </c>
      <c r="K74" s="18"/>
      <c r="L74" s="18"/>
      <c r="M74" s="18"/>
      <c r="N74" s="18"/>
      <c r="O74" s="18"/>
      <c r="P74" s="18"/>
      <c r="Q74" s="18"/>
      <c r="R74" s="18"/>
      <c r="S74" s="18"/>
      <c r="T74" s="18"/>
      <c r="U74" s="18"/>
      <c r="V74" s="18"/>
      <c r="W74" s="18"/>
      <c r="X74" s="18"/>
      <c r="Y74" s="18"/>
      <c r="Z74" s="18"/>
      <c r="AA74" s="18"/>
      <c r="AB74" s="18"/>
    </row>
    <row r="75" spans="1:28" ht="14.4" customHeight="1" x14ac:dyDescent="0.9">
      <c r="A75" s="43">
        <v>66</v>
      </c>
      <c r="B75" s="19" t="s">
        <v>399</v>
      </c>
      <c r="C75" s="19" t="s">
        <v>284</v>
      </c>
      <c r="D75" s="19" t="s">
        <v>385</v>
      </c>
      <c r="E75" s="21"/>
      <c r="F75" s="22">
        <v>5.5</v>
      </c>
      <c r="G75" s="20">
        <v>100</v>
      </c>
      <c r="H75" s="21"/>
      <c r="I75" s="19" t="s">
        <v>364</v>
      </c>
      <c r="J75" s="1" t="s">
        <v>462</v>
      </c>
      <c r="K75" s="18"/>
      <c r="L75" s="18"/>
      <c r="M75" s="18"/>
      <c r="N75" s="18"/>
      <c r="O75" s="18"/>
      <c r="P75" s="18"/>
      <c r="Q75" s="18"/>
      <c r="R75" s="18"/>
      <c r="S75" s="18"/>
      <c r="T75" s="18"/>
      <c r="U75" s="18"/>
      <c r="V75" s="18"/>
      <c r="W75" s="18"/>
      <c r="X75" s="18"/>
      <c r="Y75" s="18"/>
      <c r="Z75" s="18"/>
      <c r="AA75" s="18"/>
      <c r="AB75" s="18"/>
    </row>
    <row r="76" spans="1:28" ht="14.4" customHeight="1" x14ac:dyDescent="0.9">
      <c r="A76" s="43">
        <v>67</v>
      </c>
      <c r="B76" s="19" t="s">
        <v>400</v>
      </c>
      <c r="C76" s="19" t="s">
        <v>284</v>
      </c>
      <c r="D76" s="21"/>
      <c r="E76" s="19" t="s">
        <v>385</v>
      </c>
      <c r="F76" s="20">
        <v>3</v>
      </c>
      <c r="G76" s="21"/>
      <c r="H76" s="20">
        <v>100</v>
      </c>
      <c r="I76" s="19" t="s">
        <v>364</v>
      </c>
      <c r="J76" s="1" t="s">
        <v>462</v>
      </c>
      <c r="K76" s="18"/>
      <c r="L76" s="18"/>
      <c r="M76" s="18"/>
      <c r="N76" s="18"/>
      <c r="O76" s="18"/>
      <c r="P76" s="18"/>
      <c r="Q76" s="18"/>
      <c r="R76" s="18"/>
      <c r="S76" s="18"/>
      <c r="T76" s="18"/>
      <c r="U76" s="18"/>
      <c r="V76" s="18"/>
      <c r="W76" s="18"/>
      <c r="X76" s="18"/>
      <c r="Y76" s="18"/>
      <c r="Z76" s="18"/>
      <c r="AA76" s="18"/>
      <c r="AB76" s="18"/>
    </row>
    <row r="77" spans="1:28" ht="14.4" customHeight="1" x14ac:dyDescent="0.9">
      <c r="A77" s="43">
        <v>68</v>
      </c>
      <c r="B77" s="19" t="s">
        <v>401</v>
      </c>
      <c r="C77" s="19" t="s">
        <v>284</v>
      </c>
      <c r="D77" s="19" t="s">
        <v>385</v>
      </c>
      <c r="E77" s="21"/>
      <c r="F77" s="22">
        <v>5.5</v>
      </c>
      <c r="G77" s="20">
        <v>100</v>
      </c>
      <c r="H77" s="21"/>
      <c r="I77" s="19" t="s">
        <v>364</v>
      </c>
      <c r="J77" s="1" t="s">
        <v>462</v>
      </c>
      <c r="K77" s="18"/>
      <c r="L77" s="18"/>
      <c r="M77" s="18"/>
      <c r="N77" s="18"/>
      <c r="O77" s="18"/>
      <c r="P77" s="18"/>
      <c r="Q77" s="18"/>
      <c r="R77" s="18"/>
      <c r="S77" s="18"/>
      <c r="T77" s="18"/>
      <c r="U77" s="18"/>
      <c r="V77" s="18"/>
      <c r="W77" s="18"/>
      <c r="X77" s="18"/>
      <c r="Y77" s="18"/>
      <c r="Z77" s="18"/>
      <c r="AA77" s="18"/>
      <c r="AB77" s="18"/>
    </row>
    <row r="78" spans="1:28" ht="14.4" customHeight="1" x14ac:dyDescent="0.9">
      <c r="A78" s="43">
        <v>69</v>
      </c>
      <c r="B78" s="19" t="s">
        <v>402</v>
      </c>
      <c r="C78" s="19" t="s">
        <v>284</v>
      </c>
      <c r="D78" s="21"/>
      <c r="E78" s="19" t="s">
        <v>385</v>
      </c>
      <c r="F78" s="22">
        <v>3.5</v>
      </c>
      <c r="G78" s="21"/>
      <c r="H78" s="20">
        <v>100</v>
      </c>
      <c r="I78" s="19" t="s">
        <v>364</v>
      </c>
      <c r="J78" s="1" t="s">
        <v>462</v>
      </c>
      <c r="K78" s="18"/>
      <c r="L78" s="18"/>
      <c r="M78" s="18"/>
      <c r="N78" s="18"/>
      <c r="O78" s="18"/>
      <c r="P78" s="18"/>
      <c r="Q78" s="18"/>
      <c r="R78" s="18"/>
      <c r="S78" s="18"/>
      <c r="T78" s="18"/>
      <c r="U78" s="18"/>
      <c r="V78" s="18"/>
      <c r="W78" s="18"/>
      <c r="X78" s="18"/>
      <c r="Y78" s="18"/>
      <c r="Z78" s="18"/>
      <c r="AA78" s="18"/>
      <c r="AB78" s="18"/>
    </row>
    <row r="79" spans="1:28" ht="14.4" customHeight="1" x14ac:dyDescent="0.9">
      <c r="A79" s="43">
        <v>70</v>
      </c>
      <c r="B79" s="19" t="s">
        <v>403</v>
      </c>
      <c r="C79" s="19" t="s">
        <v>284</v>
      </c>
      <c r="D79" s="19" t="s">
        <v>385</v>
      </c>
      <c r="E79" s="21"/>
      <c r="F79" s="22">
        <v>5.5</v>
      </c>
      <c r="G79" s="20">
        <v>100</v>
      </c>
      <c r="H79" s="21"/>
      <c r="I79" s="19" t="s">
        <v>364</v>
      </c>
      <c r="J79" s="1" t="s">
        <v>462</v>
      </c>
      <c r="K79" s="18"/>
      <c r="L79" s="18"/>
      <c r="M79" s="18"/>
      <c r="N79" s="18"/>
      <c r="O79" s="18"/>
      <c r="P79" s="18"/>
      <c r="Q79" s="18"/>
      <c r="R79" s="18"/>
      <c r="S79" s="18"/>
      <c r="T79" s="18"/>
      <c r="U79" s="18"/>
      <c r="V79" s="18"/>
      <c r="W79" s="18"/>
      <c r="X79" s="18"/>
      <c r="Y79" s="18"/>
      <c r="Z79" s="18"/>
      <c r="AA79" s="18"/>
      <c r="AB79" s="18"/>
    </row>
    <row r="80" spans="1:28" ht="14.4" customHeight="1" x14ac:dyDescent="0.9">
      <c r="A80" s="43">
        <v>71</v>
      </c>
      <c r="B80" s="19" t="s">
        <v>404</v>
      </c>
      <c r="C80" s="19" t="s">
        <v>284</v>
      </c>
      <c r="D80" s="21"/>
      <c r="E80" s="19" t="s">
        <v>385</v>
      </c>
      <c r="F80" s="21"/>
      <c r="G80" s="21"/>
      <c r="H80" s="20">
        <v>100</v>
      </c>
      <c r="I80" s="19" t="s">
        <v>364</v>
      </c>
      <c r="J80" s="1" t="s">
        <v>462</v>
      </c>
      <c r="K80" s="18"/>
      <c r="L80" s="18"/>
      <c r="M80" s="18"/>
      <c r="N80" s="18"/>
      <c r="O80" s="18"/>
      <c r="P80" s="18"/>
      <c r="Q80" s="18"/>
      <c r="R80" s="18"/>
      <c r="S80" s="18"/>
      <c r="T80" s="18"/>
      <c r="U80" s="18"/>
      <c r="V80" s="18"/>
      <c r="W80" s="18"/>
      <c r="X80" s="18"/>
      <c r="Y80" s="18"/>
      <c r="Z80" s="18"/>
      <c r="AA80" s="18"/>
      <c r="AB80" s="18"/>
    </row>
    <row r="81" spans="1:28" ht="14.4" customHeight="1" x14ac:dyDescent="0.9">
      <c r="A81" s="43">
        <v>72</v>
      </c>
      <c r="B81" s="19" t="s">
        <v>405</v>
      </c>
      <c r="C81" s="19" t="s">
        <v>284</v>
      </c>
      <c r="D81" s="19" t="s">
        <v>385</v>
      </c>
      <c r="E81" s="21"/>
      <c r="F81" s="20">
        <v>3</v>
      </c>
      <c r="G81" s="20">
        <v>100</v>
      </c>
      <c r="H81" s="21"/>
      <c r="I81" s="19" t="s">
        <v>364</v>
      </c>
      <c r="J81" s="1" t="s">
        <v>462</v>
      </c>
      <c r="K81" s="18"/>
      <c r="L81" s="18"/>
      <c r="M81" s="18"/>
      <c r="N81" s="18"/>
      <c r="O81" s="18"/>
      <c r="P81" s="18"/>
      <c r="Q81" s="18"/>
      <c r="R81" s="18"/>
      <c r="S81" s="18"/>
      <c r="T81" s="18"/>
      <c r="U81" s="18"/>
      <c r="V81" s="18"/>
      <c r="W81" s="18"/>
      <c r="X81" s="18"/>
      <c r="Y81" s="18"/>
      <c r="Z81" s="18"/>
      <c r="AA81" s="18"/>
      <c r="AB81" s="18"/>
    </row>
    <row r="82" spans="1:28" ht="14.4" customHeight="1" x14ac:dyDescent="0.9">
      <c r="A82" s="43">
        <v>73</v>
      </c>
      <c r="B82" s="19" t="s">
        <v>406</v>
      </c>
      <c r="C82" s="19" t="s">
        <v>284</v>
      </c>
      <c r="D82" s="19" t="s">
        <v>385</v>
      </c>
      <c r="E82" s="21"/>
      <c r="F82" s="22">
        <v>5.5</v>
      </c>
      <c r="G82" s="20">
        <v>100</v>
      </c>
      <c r="H82" s="21"/>
      <c r="I82" s="19" t="s">
        <v>364</v>
      </c>
      <c r="J82" s="1" t="s">
        <v>462</v>
      </c>
      <c r="K82" s="18"/>
      <c r="L82" s="18"/>
      <c r="M82" s="18"/>
      <c r="N82" s="18"/>
      <c r="O82" s="18"/>
      <c r="P82" s="18"/>
      <c r="Q82" s="18"/>
      <c r="R82" s="18"/>
      <c r="S82" s="18"/>
      <c r="T82" s="18"/>
      <c r="U82" s="18"/>
      <c r="V82" s="18"/>
      <c r="W82" s="18"/>
      <c r="X82" s="18"/>
      <c r="Y82" s="18"/>
      <c r="Z82" s="18"/>
      <c r="AA82" s="18"/>
      <c r="AB82" s="18"/>
    </row>
    <row r="83" spans="1:28" ht="14.4" customHeight="1" x14ac:dyDescent="0.9">
      <c r="A83" s="43">
        <v>74</v>
      </c>
      <c r="B83" s="19" t="s">
        <v>407</v>
      </c>
      <c r="C83" s="19" t="s">
        <v>284</v>
      </c>
      <c r="D83" s="21"/>
      <c r="E83" s="19" t="s">
        <v>385</v>
      </c>
      <c r="F83" s="22">
        <v>5.5</v>
      </c>
      <c r="G83" s="21"/>
      <c r="H83" s="20">
        <v>100</v>
      </c>
      <c r="I83" s="19" t="s">
        <v>364</v>
      </c>
      <c r="J83" s="1" t="s">
        <v>462</v>
      </c>
      <c r="K83" s="18"/>
      <c r="L83" s="18"/>
      <c r="M83" s="18"/>
      <c r="N83" s="18"/>
      <c r="O83" s="18"/>
      <c r="P83" s="18"/>
      <c r="Q83" s="18"/>
      <c r="R83" s="18"/>
      <c r="S83" s="18"/>
      <c r="T83" s="18"/>
      <c r="U83" s="18"/>
      <c r="V83" s="18"/>
      <c r="W83" s="18"/>
      <c r="X83" s="18"/>
      <c r="Y83" s="18"/>
      <c r="Z83" s="18"/>
      <c r="AA83" s="18"/>
      <c r="AB83" s="18"/>
    </row>
    <row r="84" spans="1:28" ht="14.4" customHeight="1" x14ac:dyDescent="0.9">
      <c r="A84" s="43">
        <v>75</v>
      </c>
      <c r="B84" s="19" t="s">
        <v>408</v>
      </c>
      <c r="C84" s="19" t="s">
        <v>284</v>
      </c>
      <c r="D84" s="19" t="s">
        <v>385</v>
      </c>
      <c r="E84" s="21"/>
      <c r="F84" s="22">
        <v>5.5</v>
      </c>
      <c r="G84" s="20">
        <v>100</v>
      </c>
      <c r="H84" s="21"/>
      <c r="I84" s="19" t="s">
        <v>364</v>
      </c>
      <c r="J84" s="1" t="s">
        <v>462</v>
      </c>
      <c r="K84" s="18"/>
      <c r="L84" s="18"/>
      <c r="M84" s="18"/>
      <c r="N84" s="18"/>
      <c r="O84" s="18"/>
      <c r="P84" s="18"/>
      <c r="Q84" s="18"/>
      <c r="R84" s="18"/>
      <c r="S84" s="18"/>
      <c r="T84" s="18"/>
      <c r="U84" s="18"/>
      <c r="V84" s="18"/>
      <c r="W84" s="18"/>
      <c r="X84" s="18"/>
      <c r="Y84" s="18"/>
      <c r="Z84" s="18"/>
      <c r="AA84" s="18"/>
      <c r="AB84" s="18"/>
    </row>
    <row r="85" spans="1:28" ht="14.4" customHeight="1" x14ac:dyDescent="0.9">
      <c r="A85" s="43">
        <v>76</v>
      </c>
      <c r="B85" s="19" t="s">
        <v>408</v>
      </c>
      <c r="C85" s="19" t="s">
        <v>284</v>
      </c>
      <c r="D85" s="21"/>
      <c r="E85" s="19" t="s">
        <v>385</v>
      </c>
      <c r="F85" s="22">
        <v>3.5</v>
      </c>
      <c r="G85" s="21"/>
      <c r="H85" s="20">
        <v>100</v>
      </c>
      <c r="I85" s="19" t="s">
        <v>364</v>
      </c>
      <c r="J85" s="1" t="s">
        <v>462</v>
      </c>
      <c r="K85" s="18"/>
      <c r="L85" s="18"/>
      <c r="M85" s="18"/>
      <c r="N85" s="18"/>
      <c r="O85" s="18"/>
      <c r="P85" s="18"/>
      <c r="Q85" s="18"/>
      <c r="R85" s="18"/>
      <c r="S85" s="18"/>
      <c r="T85" s="18"/>
      <c r="U85" s="18"/>
      <c r="V85" s="18"/>
      <c r="W85" s="18"/>
      <c r="X85" s="18"/>
      <c r="Y85" s="18"/>
      <c r="Z85" s="18"/>
      <c r="AA85" s="18"/>
      <c r="AB85" s="18"/>
    </row>
    <row r="86" spans="1:28" ht="14.4" customHeight="1" x14ac:dyDescent="0.9">
      <c r="A86" s="43">
        <v>77</v>
      </c>
      <c r="B86" s="19" t="s">
        <v>409</v>
      </c>
      <c r="C86" s="19" t="s">
        <v>284</v>
      </c>
      <c r="D86" s="21"/>
      <c r="E86" s="19" t="s">
        <v>385</v>
      </c>
      <c r="F86" s="22">
        <v>3.5</v>
      </c>
      <c r="G86" s="21"/>
      <c r="H86" s="20">
        <v>100</v>
      </c>
      <c r="I86" s="19" t="s">
        <v>364</v>
      </c>
      <c r="J86" s="1" t="s">
        <v>462</v>
      </c>
      <c r="K86" s="18"/>
      <c r="L86" s="18"/>
      <c r="M86" s="18"/>
      <c r="N86" s="18"/>
      <c r="O86" s="18"/>
      <c r="P86" s="18"/>
      <c r="Q86" s="18"/>
      <c r="R86" s="18"/>
      <c r="S86" s="18"/>
      <c r="T86" s="18"/>
      <c r="U86" s="18"/>
      <c r="V86" s="18"/>
      <c r="W86" s="18"/>
      <c r="X86" s="18"/>
      <c r="Y86" s="18"/>
      <c r="Z86" s="18"/>
      <c r="AA86" s="18"/>
      <c r="AB86" s="18"/>
    </row>
    <row r="87" spans="1:28" ht="14.4" customHeight="1" x14ac:dyDescent="0.9">
      <c r="A87" s="43">
        <v>78</v>
      </c>
      <c r="B87" s="19" t="s">
        <v>410</v>
      </c>
      <c r="C87" s="19" t="s">
        <v>284</v>
      </c>
      <c r="D87" s="19" t="s">
        <v>385</v>
      </c>
      <c r="E87" s="21"/>
      <c r="F87" s="22">
        <v>3.5</v>
      </c>
      <c r="G87" s="20">
        <v>100</v>
      </c>
      <c r="H87" s="21"/>
      <c r="I87" s="19" t="s">
        <v>364</v>
      </c>
      <c r="J87" s="1" t="s">
        <v>462</v>
      </c>
      <c r="K87" s="18"/>
      <c r="L87" s="18"/>
      <c r="M87" s="18"/>
      <c r="N87" s="18"/>
      <c r="O87" s="18"/>
      <c r="P87" s="18"/>
      <c r="Q87" s="18"/>
      <c r="R87" s="18"/>
      <c r="S87" s="18"/>
      <c r="T87" s="18"/>
      <c r="U87" s="18"/>
      <c r="V87" s="18"/>
      <c r="W87" s="18"/>
      <c r="X87" s="18"/>
      <c r="Y87" s="18"/>
      <c r="Z87" s="18"/>
      <c r="AA87" s="18"/>
      <c r="AB87" s="18"/>
    </row>
    <row r="88" spans="1:28" ht="14.4" customHeight="1" x14ac:dyDescent="0.9">
      <c r="A88" s="43">
        <v>79</v>
      </c>
      <c r="B88" s="19" t="s">
        <v>411</v>
      </c>
      <c r="C88" s="19" t="s">
        <v>284</v>
      </c>
      <c r="D88" s="19" t="s">
        <v>385</v>
      </c>
      <c r="E88" s="21"/>
      <c r="F88" s="22">
        <v>3.5</v>
      </c>
      <c r="G88" s="20">
        <v>100</v>
      </c>
      <c r="H88" s="21"/>
      <c r="I88" s="19" t="s">
        <v>364</v>
      </c>
      <c r="J88" s="1" t="s">
        <v>462</v>
      </c>
      <c r="K88" s="18"/>
      <c r="L88" s="18"/>
      <c r="M88" s="18"/>
      <c r="N88" s="18"/>
      <c r="O88" s="18"/>
      <c r="P88" s="18"/>
      <c r="Q88" s="18"/>
      <c r="R88" s="18"/>
      <c r="S88" s="18"/>
      <c r="T88" s="18"/>
      <c r="U88" s="18"/>
      <c r="V88" s="18"/>
      <c r="W88" s="18"/>
      <c r="X88" s="18"/>
      <c r="Y88" s="18"/>
      <c r="Z88" s="18"/>
      <c r="AA88" s="18"/>
      <c r="AB88" s="18"/>
    </row>
    <row r="89" spans="1:28" ht="14.4" customHeight="1" x14ac:dyDescent="0.9">
      <c r="A89" s="43">
        <v>80</v>
      </c>
      <c r="B89" s="19" t="s">
        <v>412</v>
      </c>
      <c r="C89" s="19" t="s">
        <v>284</v>
      </c>
      <c r="D89" s="19" t="s">
        <v>385</v>
      </c>
      <c r="E89" s="21"/>
      <c r="F89" s="22">
        <v>3.5</v>
      </c>
      <c r="G89" s="20">
        <v>100</v>
      </c>
      <c r="H89" s="21"/>
      <c r="I89" s="19" t="s">
        <v>364</v>
      </c>
      <c r="J89" s="1" t="s">
        <v>462</v>
      </c>
      <c r="K89" s="18"/>
      <c r="L89" s="18"/>
      <c r="M89" s="18"/>
      <c r="N89" s="18"/>
      <c r="O89" s="18"/>
      <c r="P89" s="18"/>
      <c r="Q89" s="18"/>
      <c r="R89" s="18"/>
      <c r="S89" s="18"/>
      <c r="T89" s="18"/>
      <c r="U89" s="18"/>
      <c r="V89" s="18"/>
      <c r="W89" s="18"/>
      <c r="X89" s="18"/>
      <c r="Y89" s="18"/>
      <c r="Z89" s="18"/>
      <c r="AA89" s="18"/>
      <c r="AB89" s="18"/>
    </row>
    <row r="90" spans="1:28" ht="14.4" customHeight="1" x14ac:dyDescent="0.9">
      <c r="A90" s="43">
        <v>81</v>
      </c>
      <c r="B90" s="19" t="s">
        <v>413</v>
      </c>
      <c r="C90" s="19" t="s">
        <v>284</v>
      </c>
      <c r="D90" s="21"/>
      <c r="E90" s="19" t="s">
        <v>385</v>
      </c>
      <c r="F90" s="22">
        <v>3.5</v>
      </c>
      <c r="G90" s="21"/>
      <c r="H90" s="20">
        <v>100</v>
      </c>
      <c r="I90" s="19" t="s">
        <v>364</v>
      </c>
      <c r="J90" s="1" t="s">
        <v>462</v>
      </c>
      <c r="K90" s="18"/>
      <c r="L90" s="18"/>
      <c r="M90" s="18"/>
      <c r="N90" s="18"/>
      <c r="O90" s="18"/>
      <c r="P90" s="18"/>
      <c r="Q90" s="18"/>
      <c r="R90" s="18"/>
      <c r="S90" s="18"/>
      <c r="T90" s="18"/>
      <c r="U90" s="18"/>
      <c r="V90" s="18"/>
      <c r="W90" s="18"/>
      <c r="X90" s="18"/>
      <c r="Y90" s="18"/>
      <c r="Z90" s="18"/>
      <c r="AA90" s="18"/>
      <c r="AB90" s="18"/>
    </row>
    <row r="91" spans="1:28" ht="14.4" customHeight="1" x14ac:dyDescent="0.9">
      <c r="A91" s="43">
        <v>82</v>
      </c>
      <c r="B91" s="19" t="s">
        <v>414</v>
      </c>
      <c r="C91" s="19" t="s">
        <v>284</v>
      </c>
      <c r="D91" s="19" t="s">
        <v>385</v>
      </c>
      <c r="E91" s="21"/>
      <c r="F91" s="22">
        <v>5.5</v>
      </c>
      <c r="G91" s="20">
        <v>100</v>
      </c>
      <c r="H91" s="21"/>
      <c r="I91" s="19" t="s">
        <v>364</v>
      </c>
      <c r="J91" s="1" t="s">
        <v>462</v>
      </c>
      <c r="K91" s="18"/>
      <c r="L91" s="18"/>
      <c r="M91" s="18"/>
      <c r="N91" s="18"/>
      <c r="O91" s="18"/>
      <c r="P91" s="18"/>
      <c r="Q91" s="18"/>
      <c r="R91" s="18"/>
      <c r="S91" s="18"/>
      <c r="T91" s="18"/>
      <c r="U91" s="18"/>
      <c r="V91" s="18"/>
      <c r="W91" s="18"/>
      <c r="X91" s="18"/>
      <c r="Y91" s="18"/>
      <c r="Z91" s="18"/>
      <c r="AA91" s="18"/>
      <c r="AB91" s="18"/>
    </row>
    <row r="92" spans="1:28" ht="14.4" customHeight="1" x14ac:dyDescent="0.9">
      <c r="A92" s="43">
        <v>83</v>
      </c>
      <c r="B92" s="19" t="s">
        <v>415</v>
      </c>
      <c r="C92" s="19" t="s">
        <v>284</v>
      </c>
      <c r="D92" s="21"/>
      <c r="E92" s="19" t="s">
        <v>385</v>
      </c>
      <c r="F92" s="22">
        <v>5.5</v>
      </c>
      <c r="G92" s="21"/>
      <c r="H92" s="20">
        <v>100</v>
      </c>
      <c r="I92" s="19" t="s">
        <v>364</v>
      </c>
      <c r="J92" s="1" t="s">
        <v>462</v>
      </c>
      <c r="K92" s="18"/>
      <c r="L92" s="18"/>
      <c r="M92" s="18"/>
      <c r="N92" s="18"/>
      <c r="O92" s="18"/>
      <c r="P92" s="18"/>
      <c r="Q92" s="18"/>
      <c r="R92" s="18"/>
      <c r="S92" s="18"/>
      <c r="T92" s="18"/>
      <c r="U92" s="18"/>
      <c r="V92" s="18"/>
      <c r="W92" s="18"/>
      <c r="X92" s="18"/>
      <c r="Y92" s="18"/>
      <c r="Z92" s="18"/>
      <c r="AA92" s="18"/>
      <c r="AB92" s="18"/>
    </row>
    <row r="93" spans="1:28" ht="21.5" x14ac:dyDescent="0.9">
      <c r="A93" s="43">
        <v>84</v>
      </c>
      <c r="B93" s="19" t="s">
        <v>416</v>
      </c>
      <c r="C93" s="19" t="s">
        <v>284</v>
      </c>
      <c r="D93" s="19" t="s">
        <v>388</v>
      </c>
      <c r="E93" s="21"/>
      <c r="F93" s="22">
        <v>3.5</v>
      </c>
      <c r="G93" s="20">
        <v>100</v>
      </c>
      <c r="H93" s="21"/>
      <c r="I93" s="19" t="s">
        <v>297</v>
      </c>
      <c r="J93" s="1" t="s">
        <v>462</v>
      </c>
      <c r="K93" s="18"/>
      <c r="L93" s="18"/>
      <c r="M93" s="18"/>
      <c r="N93" s="18"/>
      <c r="O93" s="18"/>
      <c r="P93" s="18"/>
      <c r="Q93" s="18"/>
      <c r="R93" s="18"/>
      <c r="S93" s="18"/>
      <c r="T93" s="18"/>
      <c r="U93" s="18"/>
      <c r="V93" s="18"/>
      <c r="W93" s="18"/>
      <c r="X93" s="18"/>
      <c r="Y93" s="18"/>
      <c r="Z93" s="18"/>
      <c r="AA93" s="18"/>
      <c r="AB93" s="18"/>
    </row>
    <row r="94" spans="1:28" ht="14.4" customHeight="1" x14ac:dyDescent="0.9">
      <c r="A94" s="36" t="s">
        <v>293</v>
      </c>
      <c r="B94" s="37" t="s">
        <v>274</v>
      </c>
      <c r="C94" s="37" t="s">
        <v>275</v>
      </c>
      <c r="D94" s="38" t="s">
        <v>276</v>
      </c>
      <c r="E94" s="39"/>
      <c r="F94" s="37" t="s">
        <v>277</v>
      </c>
      <c r="G94" s="38" t="s">
        <v>294</v>
      </c>
      <c r="H94" s="39"/>
      <c r="I94" s="36" t="s">
        <v>43</v>
      </c>
      <c r="J94" s="1" t="s">
        <v>462</v>
      </c>
      <c r="K94" s="18"/>
      <c r="L94" s="18"/>
      <c r="M94" s="18"/>
      <c r="N94" s="18"/>
      <c r="O94" s="18"/>
      <c r="P94" s="18"/>
      <c r="Q94" s="18"/>
      <c r="R94" s="18"/>
      <c r="S94" s="18"/>
      <c r="T94" s="18"/>
      <c r="U94" s="18"/>
      <c r="V94" s="18"/>
      <c r="W94" s="18"/>
      <c r="X94" s="18"/>
      <c r="Y94" s="18"/>
      <c r="Z94" s="18"/>
      <c r="AA94" s="18"/>
      <c r="AB94" s="18"/>
    </row>
    <row r="95" spans="1:28" ht="21.5" x14ac:dyDescent="0.9">
      <c r="A95" s="40"/>
      <c r="B95" s="41"/>
      <c r="C95" s="41"/>
      <c r="D95" s="38" t="s">
        <v>279</v>
      </c>
      <c r="E95" s="38" t="s">
        <v>280</v>
      </c>
      <c r="F95" s="41"/>
      <c r="G95" s="38" t="s">
        <v>279</v>
      </c>
      <c r="H95" s="38" t="s">
        <v>280</v>
      </c>
      <c r="I95" s="40"/>
      <c r="J95" s="1" t="s">
        <v>462</v>
      </c>
      <c r="K95" s="18"/>
      <c r="L95" s="18"/>
      <c r="M95" s="18"/>
      <c r="N95" s="18"/>
      <c r="O95" s="18"/>
      <c r="P95" s="18"/>
      <c r="Q95" s="18"/>
      <c r="R95" s="18"/>
      <c r="S95" s="18"/>
      <c r="T95" s="18"/>
      <c r="U95" s="18"/>
      <c r="V95" s="18"/>
      <c r="W95" s="18"/>
      <c r="X95" s="18"/>
      <c r="Y95" s="18"/>
      <c r="Z95" s="18"/>
      <c r="AA95" s="18"/>
      <c r="AB95" s="18"/>
    </row>
    <row r="96" spans="1:28" ht="21.5" x14ac:dyDescent="0.9">
      <c r="A96" s="21"/>
      <c r="B96" s="21"/>
      <c r="C96" s="21"/>
      <c r="D96" s="19" t="s">
        <v>341</v>
      </c>
      <c r="E96" s="21"/>
      <c r="F96" s="21"/>
      <c r="G96" s="21"/>
      <c r="H96" s="21"/>
      <c r="I96" s="21"/>
      <c r="J96" s="1" t="s">
        <v>462</v>
      </c>
      <c r="K96" s="18"/>
      <c r="L96" s="18"/>
      <c r="M96" s="18"/>
      <c r="N96" s="18"/>
      <c r="O96" s="18"/>
      <c r="P96" s="18"/>
      <c r="Q96" s="18"/>
      <c r="R96" s="18"/>
      <c r="S96" s="18"/>
      <c r="T96" s="18"/>
      <c r="U96" s="18"/>
      <c r="V96" s="18"/>
      <c r="W96" s="18"/>
      <c r="X96" s="18"/>
      <c r="Y96" s="18"/>
      <c r="Z96" s="18"/>
      <c r="AA96" s="18"/>
      <c r="AB96" s="18"/>
    </row>
    <row r="97" spans="1:28" ht="21.5" x14ac:dyDescent="0.9">
      <c r="A97" s="45" t="s">
        <v>417</v>
      </c>
      <c r="B97" s="18"/>
      <c r="C97" s="18"/>
      <c r="D97" s="18"/>
      <c r="E97" s="18"/>
      <c r="F97" s="18"/>
      <c r="G97" s="18"/>
      <c r="H97" s="18"/>
      <c r="I97" s="18"/>
      <c r="J97" s="1" t="s">
        <v>462</v>
      </c>
      <c r="K97" s="18"/>
      <c r="L97" s="18"/>
      <c r="M97" s="18"/>
      <c r="N97" s="18"/>
      <c r="O97" s="18"/>
      <c r="P97" s="18"/>
      <c r="Q97" s="18"/>
      <c r="R97" s="18"/>
      <c r="S97" s="18"/>
      <c r="T97" s="18"/>
      <c r="U97" s="18"/>
      <c r="V97" s="18"/>
      <c r="W97" s="18"/>
      <c r="X97" s="18"/>
      <c r="Y97" s="18"/>
      <c r="Z97" s="18"/>
      <c r="AA97" s="18"/>
      <c r="AB97" s="18"/>
    </row>
    <row r="98" spans="1:28" ht="21.5" x14ac:dyDescent="0.9">
      <c r="A98" s="18" t="s">
        <v>418</v>
      </c>
      <c r="B98" s="18"/>
      <c r="C98" s="18"/>
      <c r="D98" s="18"/>
      <c r="E98" s="18"/>
      <c r="F98" s="18"/>
      <c r="G98" s="18"/>
      <c r="H98" s="18"/>
      <c r="I98" s="18"/>
      <c r="J98" s="1" t="s">
        <v>462</v>
      </c>
      <c r="K98" s="18"/>
      <c r="L98" s="18"/>
      <c r="M98" s="18"/>
      <c r="N98" s="18"/>
      <c r="O98" s="18"/>
      <c r="P98" s="18"/>
      <c r="Q98" s="18"/>
      <c r="R98" s="18"/>
      <c r="S98" s="18"/>
      <c r="T98" s="18"/>
      <c r="U98" s="18"/>
      <c r="V98" s="18"/>
      <c r="W98" s="18"/>
      <c r="X98" s="18"/>
      <c r="Y98" s="18"/>
      <c r="Z98" s="18"/>
      <c r="AA98" s="18"/>
      <c r="AB98" s="18"/>
    </row>
    <row r="99" spans="1:28" ht="21.5" x14ac:dyDescent="0.9">
      <c r="J99" s="1" t="s">
        <v>462</v>
      </c>
    </row>
    <row r="100" spans="1:28" ht="21.5" x14ac:dyDescent="0.9">
      <c r="A100" s="46" t="s">
        <v>429</v>
      </c>
      <c r="B100" s="18"/>
      <c r="C100" s="18"/>
      <c r="D100" s="18"/>
      <c r="E100" s="18"/>
      <c r="F100" s="18"/>
      <c r="G100" s="18"/>
      <c r="H100" s="18"/>
      <c r="I100" s="18"/>
      <c r="J100" s="1" t="s">
        <v>462</v>
      </c>
    </row>
    <row r="101" spans="1:28" ht="26" x14ac:dyDescent="0.9">
      <c r="A101" s="30" t="s">
        <v>430</v>
      </c>
      <c r="B101" s="29" t="s">
        <v>274</v>
      </c>
      <c r="C101" s="29" t="s">
        <v>275</v>
      </c>
      <c r="D101" s="32" t="s">
        <v>276</v>
      </c>
      <c r="E101" s="35"/>
      <c r="F101" s="29" t="s">
        <v>277</v>
      </c>
      <c r="G101" s="32" t="s">
        <v>431</v>
      </c>
      <c r="H101" s="35"/>
      <c r="I101" s="30" t="s">
        <v>43</v>
      </c>
      <c r="J101" s="1" t="s">
        <v>462</v>
      </c>
    </row>
    <row r="102" spans="1:28" ht="21.5" x14ac:dyDescent="0.9">
      <c r="A102" s="33"/>
      <c r="B102" s="31"/>
      <c r="C102" s="31"/>
      <c r="D102" s="32" t="s">
        <v>279</v>
      </c>
      <c r="E102" s="32" t="s">
        <v>280</v>
      </c>
      <c r="F102" s="31"/>
      <c r="G102" s="32" t="s">
        <v>279</v>
      </c>
      <c r="H102" s="32" t="s">
        <v>280</v>
      </c>
      <c r="I102" s="33"/>
      <c r="J102" s="1" t="s">
        <v>462</v>
      </c>
    </row>
    <row r="103" spans="1:28" ht="21.5" x14ac:dyDescent="0.9">
      <c r="A103" s="20">
        <v>1</v>
      </c>
      <c r="B103" s="19" t="s">
        <v>432</v>
      </c>
      <c r="C103" s="19" t="s">
        <v>303</v>
      </c>
      <c r="D103" s="19" t="s">
        <v>433</v>
      </c>
      <c r="E103" s="19" t="s">
        <v>434</v>
      </c>
      <c r="F103" s="19" t="s">
        <v>435</v>
      </c>
      <c r="G103" s="20">
        <v>100</v>
      </c>
      <c r="H103" s="20">
        <v>100</v>
      </c>
      <c r="I103" s="21"/>
      <c r="J103" s="1" t="s">
        <v>462</v>
      </c>
    </row>
    <row r="104" spans="1:28" ht="21.5" x14ac:dyDescent="0.9">
      <c r="A104" s="20">
        <v>2</v>
      </c>
      <c r="B104" s="19" t="s">
        <v>436</v>
      </c>
      <c r="C104" s="19" t="s">
        <v>303</v>
      </c>
      <c r="D104" s="19" t="s">
        <v>296</v>
      </c>
      <c r="E104" s="19" t="s">
        <v>437</v>
      </c>
      <c r="F104" s="19" t="s">
        <v>310</v>
      </c>
      <c r="G104" s="20">
        <v>100</v>
      </c>
      <c r="H104" s="20">
        <v>100</v>
      </c>
      <c r="I104" s="21"/>
      <c r="J104" s="1" t="s">
        <v>462</v>
      </c>
    </row>
    <row r="105" spans="1:28" ht="21.5" x14ac:dyDescent="0.9">
      <c r="A105" s="20">
        <v>3</v>
      </c>
      <c r="B105" s="19" t="s">
        <v>438</v>
      </c>
      <c r="C105" s="19" t="s">
        <v>303</v>
      </c>
      <c r="D105" s="19" t="s">
        <v>439</v>
      </c>
      <c r="E105" s="19" t="s">
        <v>440</v>
      </c>
      <c r="F105" s="19" t="s">
        <v>310</v>
      </c>
      <c r="G105" s="20">
        <v>100</v>
      </c>
      <c r="H105" s="20">
        <v>100</v>
      </c>
      <c r="I105" s="21"/>
      <c r="J105" s="1" t="s">
        <v>462</v>
      </c>
    </row>
    <row r="106" spans="1:28" ht="21.5" x14ac:dyDescent="0.9">
      <c r="A106" s="20">
        <v>4</v>
      </c>
      <c r="B106" s="19" t="s">
        <v>441</v>
      </c>
      <c r="C106" s="19" t="s">
        <v>303</v>
      </c>
      <c r="D106" s="19" t="s">
        <v>296</v>
      </c>
      <c r="E106" s="19" t="s">
        <v>296</v>
      </c>
      <c r="F106" s="19" t="s">
        <v>310</v>
      </c>
      <c r="G106" s="20">
        <v>100</v>
      </c>
      <c r="H106" s="20">
        <v>100</v>
      </c>
      <c r="I106" s="21"/>
      <c r="J106" s="1" t="s">
        <v>462</v>
      </c>
    </row>
    <row r="107" spans="1:28" ht="21.5" x14ac:dyDescent="0.9">
      <c r="A107" s="20">
        <v>5</v>
      </c>
      <c r="B107" s="19" t="s">
        <v>442</v>
      </c>
      <c r="C107" s="19" t="s">
        <v>303</v>
      </c>
      <c r="D107" s="19" t="s">
        <v>296</v>
      </c>
      <c r="E107" s="19" t="s">
        <v>296</v>
      </c>
      <c r="F107" s="19" t="s">
        <v>310</v>
      </c>
      <c r="G107" s="20">
        <v>100</v>
      </c>
      <c r="H107" s="20">
        <v>100</v>
      </c>
      <c r="I107" s="21"/>
      <c r="J107" s="1" t="s">
        <v>462</v>
      </c>
    </row>
    <row r="108" spans="1:28" ht="21.5" x14ac:dyDescent="0.9">
      <c r="A108" s="20">
        <v>6</v>
      </c>
      <c r="B108" s="19" t="s">
        <v>443</v>
      </c>
      <c r="C108" s="19" t="s">
        <v>303</v>
      </c>
      <c r="D108" s="19" t="s">
        <v>296</v>
      </c>
      <c r="E108" s="19" t="s">
        <v>299</v>
      </c>
      <c r="F108" s="19" t="s">
        <v>444</v>
      </c>
      <c r="G108" s="20">
        <v>100</v>
      </c>
      <c r="H108" s="20">
        <v>100</v>
      </c>
      <c r="I108" s="21"/>
      <c r="J108" s="1" t="s">
        <v>462</v>
      </c>
    </row>
    <row r="109" spans="1:28" ht="25" x14ac:dyDescent="0.9">
      <c r="A109" s="20">
        <v>7</v>
      </c>
      <c r="B109" s="19" t="s">
        <v>445</v>
      </c>
      <c r="C109" s="19" t="s">
        <v>303</v>
      </c>
      <c r="D109" s="19" t="s">
        <v>446</v>
      </c>
      <c r="E109" s="19" t="s">
        <v>447</v>
      </c>
      <c r="F109" s="19" t="s">
        <v>310</v>
      </c>
      <c r="G109" s="20">
        <v>100</v>
      </c>
      <c r="H109" s="20">
        <v>100</v>
      </c>
      <c r="I109" s="21"/>
      <c r="J109" s="1" t="s">
        <v>462</v>
      </c>
    </row>
    <row r="110" spans="1:28" ht="21.5" x14ac:dyDescent="0.9">
      <c r="A110" s="20">
        <v>8</v>
      </c>
      <c r="B110" s="19" t="s">
        <v>448</v>
      </c>
      <c r="C110" s="19" t="s">
        <v>303</v>
      </c>
      <c r="D110" s="19" t="s">
        <v>446</v>
      </c>
      <c r="E110" s="19" t="s">
        <v>299</v>
      </c>
      <c r="F110" s="19" t="s">
        <v>310</v>
      </c>
      <c r="G110" s="20">
        <v>100</v>
      </c>
      <c r="H110" s="20">
        <v>100</v>
      </c>
      <c r="I110" s="21"/>
      <c r="J110" s="1" t="s">
        <v>462</v>
      </c>
    </row>
    <row r="111" spans="1:28" ht="21.5" x14ac:dyDescent="0.9">
      <c r="A111" s="20">
        <v>9</v>
      </c>
      <c r="B111" s="19" t="s">
        <v>449</v>
      </c>
      <c r="C111" s="19" t="s">
        <v>303</v>
      </c>
      <c r="D111" s="19" t="s">
        <v>450</v>
      </c>
      <c r="E111" s="19" t="s">
        <v>299</v>
      </c>
      <c r="F111" s="19" t="s">
        <v>310</v>
      </c>
      <c r="G111" s="20">
        <v>100</v>
      </c>
      <c r="H111" s="20">
        <v>100</v>
      </c>
      <c r="I111" s="21"/>
      <c r="J111" s="1" t="s">
        <v>462</v>
      </c>
    </row>
    <row r="112" spans="1:28" ht="26" x14ac:dyDescent="0.9">
      <c r="A112" s="30" t="s">
        <v>430</v>
      </c>
      <c r="B112" s="29" t="s">
        <v>274</v>
      </c>
      <c r="C112" s="29" t="s">
        <v>275</v>
      </c>
      <c r="D112" s="32" t="s">
        <v>276</v>
      </c>
      <c r="E112" s="35"/>
      <c r="F112" s="29" t="s">
        <v>277</v>
      </c>
      <c r="G112" s="32" t="s">
        <v>431</v>
      </c>
      <c r="H112" s="35"/>
      <c r="I112" s="30" t="s">
        <v>43</v>
      </c>
      <c r="J112" s="1" t="s">
        <v>462</v>
      </c>
    </row>
    <row r="113" spans="1:10" ht="21.5" x14ac:dyDescent="0.9">
      <c r="A113" s="33"/>
      <c r="B113" s="31"/>
      <c r="C113" s="31"/>
      <c r="D113" s="32" t="s">
        <v>279</v>
      </c>
      <c r="E113" s="32" t="s">
        <v>280</v>
      </c>
      <c r="F113" s="31"/>
      <c r="G113" s="32" t="s">
        <v>279</v>
      </c>
      <c r="H113" s="32" t="s">
        <v>280</v>
      </c>
      <c r="I113" s="33"/>
      <c r="J113" s="1" t="s">
        <v>462</v>
      </c>
    </row>
    <row r="114" spans="1:10" ht="21.5" x14ac:dyDescent="0.9">
      <c r="A114" s="20">
        <v>10</v>
      </c>
      <c r="B114" s="19" t="s">
        <v>451</v>
      </c>
      <c r="C114" s="19" t="s">
        <v>284</v>
      </c>
      <c r="D114" s="19" t="s">
        <v>376</v>
      </c>
      <c r="E114" s="21"/>
      <c r="F114" s="22">
        <v>5.5</v>
      </c>
      <c r="G114" s="20">
        <v>100</v>
      </c>
      <c r="H114" s="21"/>
      <c r="I114" s="21"/>
      <c r="J114" s="1" t="s">
        <v>462</v>
      </c>
    </row>
    <row r="115" spans="1:10" ht="21.5" x14ac:dyDescent="0.9">
      <c r="A115" s="20">
        <v>11</v>
      </c>
      <c r="B115" s="19" t="s">
        <v>452</v>
      </c>
      <c r="C115" s="19" t="s">
        <v>303</v>
      </c>
      <c r="D115" s="19" t="s">
        <v>376</v>
      </c>
      <c r="E115" s="19" t="s">
        <v>371</v>
      </c>
      <c r="F115" s="22">
        <v>5.5</v>
      </c>
      <c r="G115" s="20">
        <v>100</v>
      </c>
      <c r="H115" s="20">
        <v>100</v>
      </c>
      <c r="I115" s="21"/>
      <c r="J115" s="1" t="s">
        <v>462</v>
      </c>
    </row>
    <row r="116" spans="1:10" ht="21.5" x14ac:dyDescent="0.9">
      <c r="A116" s="20">
        <v>12</v>
      </c>
      <c r="B116" s="19" t="s">
        <v>453</v>
      </c>
      <c r="C116" s="19" t="s">
        <v>303</v>
      </c>
      <c r="D116" s="19" t="s">
        <v>376</v>
      </c>
      <c r="E116" s="19" t="s">
        <v>371</v>
      </c>
      <c r="F116" s="19" t="s">
        <v>454</v>
      </c>
      <c r="G116" s="20">
        <v>100</v>
      </c>
      <c r="H116" s="20">
        <v>100</v>
      </c>
      <c r="I116" s="21"/>
      <c r="J116" s="1" t="s">
        <v>462</v>
      </c>
    </row>
    <row r="117" spans="1:10" ht="21.5" x14ac:dyDescent="0.9">
      <c r="A117" s="20">
        <v>13</v>
      </c>
      <c r="B117" s="19" t="s">
        <v>455</v>
      </c>
      <c r="C117" s="19" t="s">
        <v>284</v>
      </c>
      <c r="D117" s="19" t="s">
        <v>376</v>
      </c>
      <c r="E117" s="21"/>
      <c r="F117" s="20">
        <v>7</v>
      </c>
      <c r="G117" s="20">
        <v>100</v>
      </c>
      <c r="H117" s="21"/>
      <c r="I117" s="21"/>
      <c r="J117" s="1" t="s">
        <v>462</v>
      </c>
    </row>
    <row r="118" spans="1:10" ht="21.5" x14ac:dyDescent="0.9">
      <c r="A118" s="20">
        <v>14</v>
      </c>
      <c r="B118" s="19" t="s">
        <v>456</v>
      </c>
      <c r="C118" s="19" t="s">
        <v>303</v>
      </c>
      <c r="D118" s="19" t="s">
        <v>376</v>
      </c>
      <c r="E118" s="19" t="s">
        <v>373</v>
      </c>
      <c r="F118" s="19" t="s">
        <v>457</v>
      </c>
      <c r="G118" s="20">
        <v>100</v>
      </c>
      <c r="H118" s="20">
        <v>100</v>
      </c>
      <c r="I118" s="21"/>
      <c r="J118" s="1" t="s">
        <v>462</v>
      </c>
    </row>
    <row r="119" spans="1:10" ht="21.5" x14ac:dyDescent="0.9">
      <c r="A119" s="20">
        <v>15</v>
      </c>
      <c r="B119" s="19" t="s">
        <v>458</v>
      </c>
      <c r="C119" s="19" t="s">
        <v>325</v>
      </c>
      <c r="D119" s="21"/>
      <c r="E119" s="19" t="s">
        <v>373</v>
      </c>
      <c r="F119" s="20">
        <v>7</v>
      </c>
      <c r="G119" s="21"/>
      <c r="H119" s="20">
        <v>100</v>
      </c>
      <c r="I119" s="21"/>
      <c r="J119" s="1" t="s">
        <v>462</v>
      </c>
    </row>
    <row r="120" spans="1:10" ht="21.5" x14ac:dyDescent="0.9">
      <c r="A120" s="20">
        <v>16</v>
      </c>
      <c r="B120" s="19" t="s">
        <v>459</v>
      </c>
      <c r="C120" s="19" t="s">
        <v>284</v>
      </c>
      <c r="D120" s="19" t="s">
        <v>376</v>
      </c>
      <c r="E120" s="21"/>
      <c r="F120" s="20">
        <v>7</v>
      </c>
      <c r="G120" s="20">
        <v>100</v>
      </c>
      <c r="H120" s="21"/>
      <c r="I120" s="21"/>
      <c r="J120" s="1" t="s">
        <v>462</v>
      </c>
    </row>
    <row r="121" spans="1:10" ht="21.5" x14ac:dyDescent="0.9">
      <c r="A121" s="20">
        <v>17</v>
      </c>
      <c r="B121" s="19" t="s">
        <v>460</v>
      </c>
      <c r="C121" s="19" t="s">
        <v>303</v>
      </c>
      <c r="D121" s="19" t="s">
        <v>376</v>
      </c>
      <c r="E121" s="21"/>
      <c r="F121" s="22">
        <v>3.5</v>
      </c>
      <c r="G121" s="20">
        <v>100</v>
      </c>
      <c r="H121" s="21"/>
      <c r="I121" s="21"/>
      <c r="J121" s="1" t="s">
        <v>462</v>
      </c>
    </row>
    <row r="122" spans="1:10" ht="21.5" x14ac:dyDescent="0.9">
      <c r="A122" s="20">
        <v>18</v>
      </c>
      <c r="B122" s="19" t="s">
        <v>461</v>
      </c>
      <c r="C122" s="19" t="s">
        <v>303</v>
      </c>
      <c r="D122" s="19" t="s">
        <v>376</v>
      </c>
      <c r="E122" s="19" t="s">
        <v>377</v>
      </c>
      <c r="F122" s="19" t="s">
        <v>369</v>
      </c>
      <c r="G122" s="20">
        <v>100</v>
      </c>
      <c r="H122" s="20">
        <v>100</v>
      </c>
      <c r="I122" s="21"/>
      <c r="J122" s="1" t="s">
        <v>462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CB22E-ED23-4DE3-A86B-962FFE261769}">
  <sheetPr>
    <tabColor theme="8" tint="0.39997558519241921"/>
  </sheetPr>
  <dimension ref="A1:G6"/>
  <sheetViews>
    <sheetView zoomScale="70" zoomScaleNormal="70" workbookViewId="0">
      <selection activeCell="D36" sqref="D36"/>
    </sheetView>
  </sheetViews>
  <sheetFormatPr defaultColWidth="8.90625" defaultRowHeight="20" x14ac:dyDescent="0.85"/>
  <cols>
    <col min="1" max="1" width="6" style="111" bestFit="1" customWidth="1"/>
    <col min="2" max="2" width="99.81640625" style="47" customWidth="1"/>
    <col min="3" max="3" width="7.54296875" style="47" customWidth="1"/>
    <col min="4" max="4" width="10.453125" style="47" customWidth="1"/>
    <col min="5" max="5" width="10.90625" style="47" bestFit="1" customWidth="1"/>
    <col min="6" max="6" width="18.36328125" style="47" customWidth="1"/>
    <col min="7" max="7" width="17.36328125" style="47" customWidth="1"/>
    <col min="8" max="16384" width="8.90625" style="47"/>
  </cols>
  <sheetData>
    <row r="1" spans="1:7" s="72" customFormat="1" x14ac:dyDescent="0.35">
      <c r="A1" s="171" t="s">
        <v>0</v>
      </c>
      <c r="B1" s="171"/>
      <c r="C1" s="171"/>
      <c r="D1" s="171"/>
      <c r="E1" s="171"/>
      <c r="F1" s="171"/>
      <c r="G1" s="171"/>
    </row>
    <row r="2" spans="1:7" s="72" customFormat="1" x14ac:dyDescent="0.35">
      <c r="A2" s="172" t="s">
        <v>573</v>
      </c>
      <c r="B2" s="172"/>
      <c r="C2" s="172"/>
      <c r="D2" s="172"/>
      <c r="E2" s="172"/>
      <c r="F2" s="172"/>
      <c r="G2" s="172"/>
    </row>
    <row r="3" spans="1:7" s="72" customFormat="1" x14ac:dyDescent="0.35">
      <c r="A3" s="76"/>
      <c r="B3" s="179" t="s">
        <v>776</v>
      </c>
      <c r="C3" s="179" t="s">
        <v>602</v>
      </c>
      <c r="D3" s="179" t="s">
        <v>715</v>
      </c>
      <c r="E3" s="177" t="s">
        <v>601</v>
      </c>
      <c r="F3" s="178"/>
      <c r="G3" s="179" t="s">
        <v>652</v>
      </c>
    </row>
    <row r="4" spans="1:7" s="72" customFormat="1" x14ac:dyDescent="0.35">
      <c r="A4" s="76"/>
      <c r="B4" s="180"/>
      <c r="C4" s="180"/>
      <c r="D4" s="180"/>
      <c r="E4" s="76" t="s">
        <v>759</v>
      </c>
      <c r="F4" s="76" t="s">
        <v>574</v>
      </c>
      <c r="G4" s="180"/>
    </row>
    <row r="5" spans="1:7" s="72" customFormat="1" ht="100" x14ac:dyDescent="0.35">
      <c r="A5" s="110">
        <v>4</v>
      </c>
      <c r="B5" s="64" t="s">
        <v>785</v>
      </c>
      <c r="C5" s="113" t="s">
        <v>575</v>
      </c>
      <c r="D5" s="122">
        <f>'Bus Bay Light'!F16</f>
        <v>36</v>
      </c>
      <c r="E5" s="113">
        <v>70000</v>
      </c>
      <c r="F5" s="109">
        <f>D5*E5</f>
        <v>2520000</v>
      </c>
      <c r="G5" s="74" t="s">
        <v>781</v>
      </c>
    </row>
    <row r="6" spans="1:7" x14ac:dyDescent="0.85">
      <c r="F6" s="126">
        <f>SUM(F5:F5)</f>
        <v>2520000</v>
      </c>
    </row>
  </sheetData>
  <mergeCells count="7">
    <mergeCell ref="A1:G1"/>
    <mergeCell ref="A2:G2"/>
    <mergeCell ref="E3:F3"/>
    <mergeCell ref="G3:G4"/>
    <mergeCell ref="B3:B4"/>
    <mergeCell ref="C3:C4"/>
    <mergeCell ref="D3:D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E8F11-0D6A-41AD-A449-63FE7BBB3AE3}">
  <sheetPr>
    <tabColor theme="8" tint="0.39997558519241921"/>
  </sheetPr>
  <dimension ref="A1:H6"/>
  <sheetViews>
    <sheetView zoomScale="70" zoomScaleNormal="70" workbookViewId="0">
      <selection activeCell="D5" sqref="D5"/>
    </sheetView>
  </sheetViews>
  <sheetFormatPr defaultColWidth="8.90625" defaultRowHeight="20" x14ac:dyDescent="0.85"/>
  <cols>
    <col min="1" max="1" width="6" style="111" bestFit="1" customWidth="1"/>
    <col min="2" max="2" width="99.81640625" style="47" customWidth="1"/>
    <col min="3" max="3" width="7.54296875" style="47" customWidth="1"/>
    <col min="4" max="4" width="10.453125" style="47" customWidth="1"/>
    <col min="5" max="5" width="10.90625" style="47" bestFit="1" customWidth="1"/>
    <col min="6" max="6" width="10.453125" style="47" customWidth="1"/>
    <col min="7" max="7" width="18.36328125" style="47" customWidth="1"/>
    <col min="8" max="8" width="17.36328125" style="47" customWidth="1"/>
    <col min="9" max="16384" width="8.90625" style="47"/>
  </cols>
  <sheetData>
    <row r="1" spans="1:8" s="72" customFormat="1" x14ac:dyDescent="0.35">
      <c r="A1" s="171" t="s">
        <v>0</v>
      </c>
      <c r="B1" s="171"/>
      <c r="C1" s="171"/>
      <c r="D1" s="171"/>
      <c r="E1" s="171"/>
      <c r="F1" s="171"/>
      <c r="G1" s="171"/>
      <c r="H1" s="171"/>
    </row>
    <row r="2" spans="1:8" s="72" customFormat="1" x14ac:dyDescent="0.35">
      <c r="A2" s="172" t="s">
        <v>573</v>
      </c>
      <c r="B2" s="172"/>
      <c r="C2" s="172"/>
      <c r="D2" s="172"/>
      <c r="E2" s="172"/>
      <c r="F2" s="172"/>
      <c r="G2" s="172"/>
      <c r="H2" s="172"/>
    </row>
    <row r="3" spans="1:8" s="72" customFormat="1" x14ac:dyDescent="0.35">
      <c r="A3" s="76"/>
      <c r="B3" s="179" t="s">
        <v>776</v>
      </c>
      <c r="C3" s="179" t="s">
        <v>602</v>
      </c>
      <c r="D3" s="179" t="s">
        <v>715</v>
      </c>
      <c r="E3" s="177" t="s">
        <v>601</v>
      </c>
      <c r="F3" s="181"/>
      <c r="G3" s="178"/>
      <c r="H3" s="179" t="s">
        <v>652</v>
      </c>
    </row>
    <row r="4" spans="1:8" s="72" customFormat="1" x14ac:dyDescent="0.35">
      <c r="A4" s="76"/>
      <c r="B4" s="180"/>
      <c r="C4" s="180"/>
      <c r="D4" s="180"/>
      <c r="E4" s="76" t="s">
        <v>759</v>
      </c>
      <c r="F4" s="76" t="s">
        <v>760</v>
      </c>
      <c r="G4" s="76" t="s">
        <v>574</v>
      </c>
      <c r="H4" s="180"/>
    </row>
    <row r="5" spans="1:8" s="72" customFormat="1" ht="340" x14ac:dyDescent="0.35">
      <c r="A5" s="110">
        <v>3</v>
      </c>
      <c r="B5" s="64" t="s">
        <v>773</v>
      </c>
      <c r="C5" s="106" t="s">
        <v>575</v>
      </c>
      <c r="D5" s="107">
        <f>Junction!AF118+'Median Opening'!F41</f>
        <v>11701</v>
      </c>
      <c r="E5" s="108">
        <v>175</v>
      </c>
      <c r="F5" s="108">
        <v>50</v>
      </c>
      <c r="G5" s="109">
        <f>D5*E5+D5*F5</f>
        <v>2632725</v>
      </c>
      <c r="H5" s="110"/>
    </row>
    <row r="6" spans="1:8" x14ac:dyDescent="0.85">
      <c r="F6" s="127" t="s">
        <v>782</v>
      </c>
      <c r="G6" s="126">
        <f>SUM(G5:G5)</f>
        <v>2632725</v>
      </c>
    </row>
  </sheetData>
  <mergeCells count="7">
    <mergeCell ref="A1:H1"/>
    <mergeCell ref="A2:H2"/>
    <mergeCell ref="B3:B4"/>
    <mergeCell ref="C3:C4"/>
    <mergeCell ref="D3:D4"/>
    <mergeCell ref="E3:G3"/>
    <mergeCell ref="H3:H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7317D-B4F1-4AC3-B596-857A0D123EB5}">
  <sheetPr>
    <tabColor theme="8" tint="0.39997558519241921"/>
  </sheetPr>
  <dimension ref="A1:G7"/>
  <sheetViews>
    <sheetView zoomScale="70" zoomScaleNormal="70" workbookViewId="0">
      <selection activeCell="H7" sqref="H7"/>
    </sheetView>
  </sheetViews>
  <sheetFormatPr defaultColWidth="8.90625" defaultRowHeight="20" x14ac:dyDescent="0.85"/>
  <cols>
    <col min="1" max="1" width="6" style="111" bestFit="1" customWidth="1"/>
    <col min="2" max="2" width="99.81640625" style="47" customWidth="1"/>
    <col min="3" max="3" width="7.54296875" style="47" customWidth="1"/>
    <col min="4" max="4" width="10.453125" style="47" customWidth="1"/>
    <col min="5" max="5" width="10.90625" style="47" bestFit="1" customWidth="1"/>
    <col min="6" max="6" width="18.36328125" style="47" customWidth="1"/>
    <col min="7" max="7" width="17.36328125" style="47" customWidth="1"/>
    <col min="8" max="16384" width="8.90625" style="47"/>
  </cols>
  <sheetData>
    <row r="1" spans="1:7" s="72" customFormat="1" x14ac:dyDescent="0.35">
      <c r="A1" s="171" t="s">
        <v>0</v>
      </c>
      <c r="B1" s="171"/>
      <c r="C1" s="171"/>
      <c r="D1" s="171"/>
      <c r="E1" s="171"/>
      <c r="F1" s="171"/>
      <c r="G1" s="171"/>
    </row>
    <row r="2" spans="1:7" s="72" customFormat="1" x14ac:dyDescent="0.35">
      <c r="A2" s="172" t="s">
        <v>573</v>
      </c>
      <c r="B2" s="172"/>
      <c r="C2" s="172"/>
      <c r="D2" s="172"/>
      <c r="E2" s="172"/>
      <c r="F2" s="172"/>
      <c r="G2" s="172"/>
    </row>
    <row r="3" spans="1:7" s="72" customFormat="1" x14ac:dyDescent="0.35">
      <c r="A3" s="76"/>
      <c r="B3" s="179" t="s">
        <v>776</v>
      </c>
      <c r="C3" s="179" t="s">
        <v>602</v>
      </c>
      <c r="D3" s="179" t="s">
        <v>715</v>
      </c>
      <c r="E3" s="177" t="s">
        <v>601</v>
      </c>
      <c r="F3" s="178"/>
      <c r="G3" s="179" t="s">
        <v>652</v>
      </c>
    </row>
    <row r="4" spans="1:7" s="72" customFormat="1" x14ac:dyDescent="0.35">
      <c r="A4" s="76"/>
      <c r="B4" s="180"/>
      <c r="C4" s="180"/>
      <c r="D4" s="180"/>
      <c r="E4" s="76" t="s">
        <v>759</v>
      </c>
      <c r="F4" s="76" t="s">
        <v>574</v>
      </c>
      <c r="G4" s="180"/>
    </row>
    <row r="5" spans="1:7" s="72" customFormat="1" ht="260" x14ac:dyDescent="0.35">
      <c r="A5" s="110">
        <v>1</v>
      </c>
      <c r="B5" s="163" t="s">
        <v>774</v>
      </c>
      <c r="C5" s="164" t="s">
        <v>603</v>
      </c>
      <c r="D5" s="165">
        <f>'Bar Marking'!E154+'Bar Marking'!M47</f>
        <v>31914</v>
      </c>
      <c r="E5" s="166">
        <v>450</v>
      </c>
      <c r="F5" s="167">
        <f>D5*E5</f>
        <v>14361300</v>
      </c>
      <c r="G5" s="168"/>
    </row>
    <row r="6" spans="1:7" s="72" customFormat="1" ht="279" customHeight="1" x14ac:dyDescent="0.35">
      <c r="A6" s="110">
        <v>2</v>
      </c>
      <c r="B6" s="64" t="s">
        <v>775</v>
      </c>
      <c r="C6" s="106" t="s">
        <v>603</v>
      </c>
      <c r="D6" s="107">
        <f>Junction!AG118</f>
        <v>1954</v>
      </c>
      <c r="E6" s="108">
        <v>450</v>
      </c>
      <c r="F6" s="120">
        <f>D6*E6</f>
        <v>879300</v>
      </c>
      <c r="G6" s="110"/>
    </row>
    <row r="7" spans="1:7" x14ac:dyDescent="0.85">
      <c r="F7" s="126">
        <f>SUM(F5:F6)</f>
        <v>15240600</v>
      </c>
    </row>
  </sheetData>
  <mergeCells count="7">
    <mergeCell ref="A1:G1"/>
    <mergeCell ref="A2:G2"/>
    <mergeCell ref="B3:B4"/>
    <mergeCell ref="C3:C4"/>
    <mergeCell ref="D3:D4"/>
    <mergeCell ref="E3:F3"/>
    <mergeCell ref="G3:G4"/>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AA4E3-7FAF-4916-A3ED-93BA95BE6A94}">
  <dimension ref="A1:AG120"/>
  <sheetViews>
    <sheetView topLeftCell="M1" zoomScale="55" zoomScaleNormal="55" workbookViewId="0">
      <pane ySplit="4" topLeftCell="A121" activePane="bottomLeft" state="frozen"/>
      <selection pane="bottomLeft" activeCell="P117" sqref="P117"/>
    </sheetView>
  </sheetViews>
  <sheetFormatPr defaultColWidth="15.1796875" defaultRowHeight="20" x14ac:dyDescent="0.35"/>
  <cols>
    <col min="1" max="1" width="12.6328125" style="55" bestFit="1" customWidth="1"/>
    <col min="2" max="3" width="9.1796875" style="55" bestFit="1" customWidth="1"/>
    <col min="4" max="4" width="11.1796875" style="55" customWidth="1"/>
    <col min="5" max="5" width="9.36328125" style="55" customWidth="1"/>
    <col min="6" max="6" width="12.90625" style="55" customWidth="1"/>
    <col min="7" max="7" width="14.1796875" style="55" customWidth="1"/>
    <col min="8" max="8" width="12.1796875" style="55" customWidth="1"/>
    <col min="9" max="9" width="5.81640625" style="55" bestFit="1" customWidth="1"/>
    <col min="10" max="10" width="5.90625" style="55" bestFit="1" customWidth="1"/>
    <col min="11" max="11" width="14.54296875" style="55" customWidth="1"/>
    <col min="12" max="12" width="9.81640625" style="55" hidden="1" customWidth="1"/>
    <col min="13" max="13" width="12.1796875" style="55" customWidth="1"/>
    <col min="14" max="14" width="7.36328125" style="57" customWidth="1"/>
    <col min="15" max="15" width="20" style="55" customWidth="1"/>
    <col min="16" max="17" width="14.08984375" style="55" customWidth="1"/>
    <col min="18" max="20" width="14.08984375" style="57" customWidth="1"/>
    <col min="21" max="22" width="14.08984375" style="62" customWidth="1"/>
    <col min="23" max="33" width="14.08984375" style="57" customWidth="1"/>
    <col min="34" max="16384" width="15.1796875" style="55"/>
  </cols>
  <sheetData>
    <row r="1" spans="1:33" x14ac:dyDescent="0.35">
      <c r="A1" s="182" t="s">
        <v>0</v>
      </c>
      <c r="B1" s="183"/>
      <c r="C1" s="183"/>
      <c r="D1" s="183"/>
      <c r="E1" s="183"/>
      <c r="F1" s="183"/>
      <c r="G1" s="183"/>
      <c r="H1" s="183"/>
      <c r="I1" s="183"/>
      <c r="J1" s="183"/>
      <c r="K1" s="183"/>
      <c r="L1" s="183"/>
      <c r="M1" s="183"/>
      <c r="N1" s="183"/>
      <c r="O1" s="183"/>
      <c r="P1" s="183"/>
      <c r="Q1" s="183"/>
      <c r="R1" s="183"/>
      <c r="S1" s="183"/>
      <c r="T1" s="183"/>
      <c r="U1" s="184"/>
      <c r="V1" s="184"/>
      <c r="W1" s="183"/>
      <c r="X1" s="183"/>
      <c r="Y1" s="183"/>
      <c r="Z1" s="183"/>
      <c r="AA1" s="183"/>
      <c r="AB1" s="183"/>
      <c r="AC1" s="183"/>
      <c r="AD1" s="183"/>
      <c r="AE1" s="183"/>
      <c r="AF1" s="183"/>
      <c r="AG1" s="183"/>
    </row>
    <row r="2" spans="1:33" x14ac:dyDescent="0.35">
      <c r="A2" s="185" t="s">
        <v>475</v>
      </c>
      <c r="B2" s="186"/>
      <c r="C2" s="186"/>
      <c r="D2" s="186"/>
      <c r="E2" s="186"/>
      <c r="F2" s="186"/>
      <c r="G2" s="186"/>
      <c r="H2" s="186"/>
      <c r="I2" s="186"/>
      <c r="J2" s="186"/>
      <c r="K2" s="186"/>
      <c r="L2" s="186"/>
      <c r="M2" s="186"/>
      <c r="N2" s="186"/>
      <c r="O2" s="186"/>
      <c r="P2" s="186"/>
      <c r="Q2" s="186"/>
      <c r="R2" s="186"/>
      <c r="S2" s="186"/>
      <c r="T2" s="186"/>
      <c r="U2" s="187"/>
      <c r="V2" s="187"/>
      <c r="W2" s="186"/>
      <c r="X2" s="186"/>
      <c r="Y2" s="186"/>
      <c r="Z2" s="186"/>
      <c r="AA2" s="186"/>
      <c r="AB2" s="186"/>
      <c r="AC2" s="186"/>
      <c r="AD2" s="186"/>
      <c r="AE2" s="186"/>
      <c r="AF2" s="186"/>
      <c r="AG2" s="186"/>
    </row>
    <row r="3" spans="1:33" ht="39.5" customHeight="1" x14ac:dyDescent="0.35">
      <c r="A3" s="189" t="s">
        <v>44</v>
      </c>
      <c r="B3" s="65" t="s">
        <v>477</v>
      </c>
      <c r="C3" s="66"/>
      <c r="D3" s="189" t="s">
        <v>474</v>
      </c>
      <c r="E3" s="189" t="s">
        <v>45</v>
      </c>
      <c r="F3" s="189" t="s">
        <v>46</v>
      </c>
      <c r="G3" s="189"/>
      <c r="H3" s="189" t="s">
        <v>476</v>
      </c>
      <c r="I3" s="189" t="s">
        <v>538</v>
      </c>
      <c r="J3" s="189"/>
      <c r="K3" s="189" t="s">
        <v>22</v>
      </c>
      <c r="L3" s="189" t="s">
        <v>464</v>
      </c>
      <c r="M3" s="189" t="s">
        <v>491</v>
      </c>
      <c r="N3" s="189" t="s">
        <v>479</v>
      </c>
      <c r="O3" s="192" t="s">
        <v>22</v>
      </c>
      <c r="P3" s="190" t="s">
        <v>576</v>
      </c>
      <c r="Q3" s="190" t="s">
        <v>577</v>
      </c>
      <c r="R3" s="188" t="s">
        <v>724</v>
      </c>
      <c r="S3" s="188" t="s">
        <v>724</v>
      </c>
      <c r="T3" s="188" t="s">
        <v>725</v>
      </c>
      <c r="U3" s="190" t="s">
        <v>583</v>
      </c>
      <c r="V3" s="188" t="s">
        <v>586</v>
      </c>
      <c r="W3" s="188" t="s">
        <v>585</v>
      </c>
      <c r="X3" s="188" t="s">
        <v>587</v>
      </c>
      <c r="Y3" s="188" t="s">
        <v>589</v>
      </c>
      <c r="Z3" s="188" t="s">
        <v>591</v>
      </c>
      <c r="AA3" s="188" t="s">
        <v>731</v>
      </c>
      <c r="AB3" s="188" t="s">
        <v>592</v>
      </c>
      <c r="AC3" s="188" t="s">
        <v>728</v>
      </c>
      <c r="AD3" s="188" t="s">
        <v>729</v>
      </c>
      <c r="AE3" s="188" t="s">
        <v>596</v>
      </c>
      <c r="AF3" s="188" t="s">
        <v>730</v>
      </c>
      <c r="AG3" s="188" t="s">
        <v>598</v>
      </c>
    </row>
    <row r="4" spans="1:33" ht="39.5" customHeight="1" x14ac:dyDescent="0.35">
      <c r="A4" s="189"/>
      <c r="B4" s="54" t="s">
        <v>484</v>
      </c>
      <c r="C4" s="54" t="s">
        <v>483</v>
      </c>
      <c r="D4" s="189"/>
      <c r="E4" s="189"/>
      <c r="F4" s="54" t="s">
        <v>12</v>
      </c>
      <c r="G4" s="54" t="s">
        <v>18</v>
      </c>
      <c r="H4" s="189"/>
      <c r="I4" s="54" t="s">
        <v>12</v>
      </c>
      <c r="J4" s="54" t="s">
        <v>18</v>
      </c>
      <c r="K4" s="189"/>
      <c r="L4" s="189"/>
      <c r="M4" s="189"/>
      <c r="N4" s="189"/>
      <c r="O4" s="193"/>
      <c r="P4" s="190"/>
      <c r="Q4" s="190"/>
      <c r="R4" s="188"/>
      <c r="S4" s="189"/>
      <c r="T4" s="189"/>
      <c r="U4" s="191"/>
      <c r="V4" s="189"/>
      <c r="W4" s="189"/>
      <c r="X4" s="189"/>
      <c r="Y4" s="189"/>
      <c r="Z4" s="189"/>
      <c r="AA4" s="189"/>
      <c r="AB4" s="189"/>
      <c r="AC4" s="188"/>
      <c r="AD4" s="188"/>
      <c r="AE4" s="188"/>
      <c r="AF4" s="189"/>
      <c r="AG4" s="189"/>
    </row>
    <row r="5" spans="1:33" s="61" customFormat="1" x14ac:dyDescent="0.35">
      <c r="A5" s="2">
        <v>1</v>
      </c>
      <c r="B5" s="56" t="s">
        <v>49</v>
      </c>
      <c r="C5" s="56" t="s">
        <v>485</v>
      </c>
      <c r="D5" s="56" t="s">
        <v>50</v>
      </c>
      <c r="E5" s="56" t="s">
        <v>51</v>
      </c>
      <c r="F5" s="56" t="s">
        <v>52</v>
      </c>
      <c r="G5" s="59"/>
      <c r="H5" s="60">
        <v>3.5</v>
      </c>
      <c r="I5" s="2">
        <v>100</v>
      </c>
      <c r="J5" s="59"/>
      <c r="K5" s="56" t="s">
        <v>53</v>
      </c>
      <c r="L5" s="58" t="s">
        <v>466</v>
      </c>
      <c r="M5" s="58" t="s">
        <v>1</v>
      </c>
      <c r="N5" s="59" t="s">
        <v>480</v>
      </c>
      <c r="O5" s="79"/>
      <c r="P5" s="82">
        <v>1</v>
      </c>
      <c r="Q5" s="82"/>
      <c r="R5" s="82"/>
      <c r="S5" s="82"/>
      <c r="T5" s="82">
        <v>1</v>
      </c>
      <c r="U5" s="82">
        <v>1</v>
      </c>
      <c r="V5" s="82"/>
      <c r="W5" s="82"/>
      <c r="X5" s="82"/>
      <c r="Y5" s="82"/>
      <c r="Z5" s="82"/>
      <c r="AA5" s="82">
        <v>1</v>
      </c>
      <c r="AB5" s="82">
        <v>1</v>
      </c>
      <c r="AC5" s="82"/>
      <c r="AD5" s="82"/>
      <c r="AE5" s="82"/>
      <c r="AF5" s="82">
        <f>AG5*4</f>
        <v>56</v>
      </c>
      <c r="AG5" s="82">
        <v>14</v>
      </c>
    </row>
    <row r="6" spans="1:33" s="61" customFormat="1" ht="40" x14ac:dyDescent="0.35">
      <c r="A6" s="2">
        <v>2</v>
      </c>
      <c r="B6" s="56" t="s">
        <v>54</v>
      </c>
      <c r="C6" s="56" t="s">
        <v>487</v>
      </c>
      <c r="D6" s="56" t="s">
        <v>50</v>
      </c>
      <c r="E6" s="56" t="s">
        <v>51</v>
      </c>
      <c r="F6" s="59"/>
      <c r="G6" s="56" t="s">
        <v>55</v>
      </c>
      <c r="H6" s="60">
        <v>3</v>
      </c>
      <c r="I6" s="59"/>
      <c r="J6" s="2">
        <v>100</v>
      </c>
      <c r="K6" s="56" t="s">
        <v>53</v>
      </c>
      <c r="L6" s="58" t="s">
        <v>466</v>
      </c>
      <c r="M6" s="58" t="s">
        <v>41</v>
      </c>
      <c r="N6" s="59" t="s">
        <v>480</v>
      </c>
      <c r="O6" s="79" t="s">
        <v>608</v>
      </c>
      <c r="P6" s="82"/>
      <c r="Q6" s="82"/>
      <c r="R6" s="82"/>
      <c r="S6" s="82"/>
      <c r="T6" s="82">
        <v>1</v>
      </c>
      <c r="U6" s="82">
        <v>1</v>
      </c>
      <c r="V6" s="82"/>
      <c r="W6" s="82"/>
      <c r="X6" s="82"/>
      <c r="Y6" s="82"/>
      <c r="Z6" s="82"/>
      <c r="AA6" s="82">
        <v>1</v>
      </c>
      <c r="AB6" s="82">
        <v>1</v>
      </c>
      <c r="AC6" s="82"/>
      <c r="AD6" s="82"/>
      <c r="AE6" s="82"/>
      <c r="AF6" s="82">
        <f t="shared" ref="AF6:AF18" si="0">AG6*4</f>
        <v>112</v>
      </c>
      <c r="AG6" s="82">
        <v>28</v>
      </c>
    </row>
    <row r="7" spans="1:33" s="61" customFormat="1" ht="40" x14ac:dyDescent="0.35">
      <c r="A7" s="2">
        <v>3</v>
      </c>
      <c r="B7" s="56" t="s">
        <v>56</v>
      </c>
      <c r="C7" s="56" t="s">
        <v>489</v>
      </c>
      <c r="D7" s="56" t="s">
        <v>50</v>
      </c>
      <c r="E7" s="56" t="s">
        <v>51</v>
      </c>
      <c r="F7" s="56" t="s">
        <v>57</v>
      </c>
      <c r="G7" s="59"/>
      <c r="H7" s="60">
        <v>3.5</v>
      </c>
      <c r="I7" s="2">
        <v>100</v>
      </c>
      <c r="J7" s="59"/>
      <c r="K7" s="56" t="s">
        <v>53</v>
      </c>
      <c r="L7" s="58" t="s">
        <v>466</v>
      </c>
      <c r="M7" s="58" t="s">
        <v>41</v>
      </c>
      <c r="N7" s="59" t="s">
        <v>480</v>
      </c>
      <c r="O7" s="79" t="s">
        <v>608</v>
      </c>
      <c r="P7" s="82"/>
      <c r="Q7" s="82"/>
      <c r="R7" s="82">
        <v>3</v>
      </c>
      <c r="S7" s="82"/>
      <c r="T7" s="82">
        <v>1</v>
      </c>
      <c r="U7" s="82">
        <v>1</v>
      </c>
      <c r="V7" s="82"/>
      <c r="W7" s="82"/>
      <c r="X7" s="82"/>
      <c r="Y7" s="82"/>
      <c r="Z7" s="82"/>
      <c r="AA7" s="82">
        <v>1</v>
      </c>
      <c r="AB7" s="82">
        <v>1</v>
      </c>
      <c r="AC7" s="82"/>
      <c r="AD7" s="82"/>
      <c r="AE7" s="82"/>
      <c r="AF7" s="82">
        <f t="shared" si="0"/>
        <v>112</v>
      </c>
      <c r="AG7" s="82">
        <v>28</v>
      </c>
    </row>
    <row r="8" spans="1:33" s="61" customFormat="1" ht="40" x14ac:dyDescent="0.35">
      <c r="A8" s="2">
        <v>4</v>
      </c>
      <c r="B8" s="56" t="s">
        <v>58</v>
      </c>
      <c r="C8" s="56" t="s">
        <v>486</v>
      </c>
      <c r="D8" s="56" t="s">
        <v>50</v>
      </c>
      <c r="E8" s="56" t="s">
        <v>59</v>
      </c>
      <c r="F8" s="56" t="s">
        <v>60</v>
      </c>
      <c r="G8" s="56" t="s">
        <v>61</v>
      </c>
      <c r="H8" s="56" t="s">
        <v>62</v>
      </c>
      <c r="I8" s="2">
        <v>100</v>
      </c>
      <c r="J8" s="2">
        <v>100</v>
      </c>
      <c r="K8" s="56" t="s">
        <v>63</v>
      </c>
      <c r="L8" s="58" t="s">
        <v>466</v>
      </c>
      <c r="M8" s="58" t="s">
        <v>41</v>
      </c>
      <c r="N8" s="59" t="s">
        <v>480</v>
      </c>
      <c r="O8" s="79"/>
      <c r="P8" s="82"/>
      <c r="Q8" s="82"/>
      <c r="R8" s="82">
        <v>2</v>
      </c>
      <c r="S8" s="82">
        <v>2</v>
      </c>
      <c r="T8" s="82"/>
      <c r="U8" s="82">
        <v>2</v>
      </c>
      <c r="V8" s="82"/>
      <c r="W8" s="82"/>
      <c r="X8" s="82"/>
      <c r="Y8" s="82"/>
      <c r="Z8" s="82"/>
      <c r="AA8" s="82">
        <v>1</v>
      </c>
      <c r="AB8" s="82">
        <v>1</v>
      </c>
      <c r="AC8" s="82"/>
      <c r="AD8" s="82"/>
      <c r="AE8" s="82"/>
      <c r="AF8" s="82">
        <f t="shared" si="0"/>
        <v>112</v>
      </c>
      <c r="AG8" s="82">
        <v>28</v>
      </c>
    </row>
    <row r="9" spans="1:33" s="61" customFormat="1" ht="40" x14ac:dyDescent="0.35">
      <c r="A9" s="2">
        <v>5</v>
      </c>
      <c r="B9" s="56" t="s">
        <v>64</v>
      </c>
      <c r="C9" s="56" t="s">
        <v>490</v>
      </c>
      <c r="D9" s="56" t="s">
        <v>50</v>
      </c>
      <c r="E9" s="56" t="s">
        <v>59</v>
      </c>
      <c r="F9" s="56" t="s">
        <v>65</v>
      </c>
      <c r="G9" s="56" t="s">
        <v>55</v>
      </c>
      <c r="H9" s="56" t="s">
        <v>66</v>
      </c>
      <c r="I9" s="2">
        <v>100</v>
      </c>
      <c r="J9" s="2">
        <v>100</v>
      </c>
      <c r="K9" s="56" t="s">
        <v>63</v>
      </c>
      <c r="L9" s="58" t="s">
        <v>466</v>
      </c>
      <c r="M9" s="58" t="s">
        <v>41</v>
      </c>
      <c r="N9" s="59" t="s">
        <v>480</v>
      </c>
      <c r="O9" s="79"/>
      <c r="P9" s="82"/>
      <c r="Q9" s="82"/>
      <c r="R9" s="82">
        <v>2</v>
      </c>
      <c r="S9" s="82">
        <v>2</v>
      </c>
      <c r="T9" s="82">
        <v>1</v>
      </c>
      <c r="U9" s="82">
        <v>2</v>
      </c>
      <c r="V9" s="82"/>
      <c r="W9" s="82"/>
      <c r="X9" s="82"/>
      <c r="Y9" s="82"/>
      <c r="Z9" s="82"/>
      <c r="AA9" s="82">
        <v>2</v>
      </c>
      <c r="AB9" s="82">
        <v>2</v>
      </c>
      <c r="AC9" s="82"/>
      <c r="AD9" s="82"/>
      <c r="AE9" s="82"/>
      <c r="AF9" s="82">
        <f t="shared" si="0"/>
        <v>112</v>
      </c>
      <c r="AG9" s="82">
        <v>28</v>
      </c>
    </row>
    <row r="10" spans="1:33" s="61" customFormat="1" ht="40" x14ac:dyDescent="0.35">
      <c r="A10" s="2">
        <v>6</v>
      </c>
      <c r="B10" s="56" t="s">
        <v>67</v>
      </c>
      <c r="C10" s="56" t="s">
        <v>36</v>
      </c>
      <c r="D10" s="56" t="s">
        <v>50</v>
      </c>
      <c r="E10" s="56" t="s">
        <v>51</v>
      </c>
      <c r="F10" s="56" t="s">
        <v>68</v>
      </c>
      <c r="G10" s="59"/>
      <c r="H10" s="60">
        <v>7</v>
      </c>
      <c r="I10" s="2">
        <v>100</v>
      </c>
      <c r="J10" s="59"/>
      <c r="K10" s="56" t="s">
        <v>69</v>
      </c>
      <c r="L10" s="58" t="s">
        <v>466</v>
      </c>
      <c r="M10" s="58" t="s">
        <v>1</v>
      </c>
      <c r="N10" s="59" t="s">
        <v>480</v>
      </c>
      <c r="O10" s="79" t="s">
        <v>481</v>
      </c>
      <c r="P10" s="82">
        <v>1</v>
      </c>
      <c r="Q10" s="82"/>
      <c r="R10" s="82"/>
      <c r="S10" s="82"/>
      <c r="T10" s="82">
        <v>1</v>
      </c>
      <c r="U10" s="82">
        <v>1</v>
      </c>
      <c r="V10" s="82"/>
      <c r="W10" s="82"/>
      <c r="X10" s="82"/>
      <c r="Y10" s="82"/>
      <c r="Z10" s="82"/>
      <c r="AA10" s="82">
        <v>1</v>
      </c>
      <c r="AB10" s="82">
        <v>1</v>
      </c>
      <c r="AC10" s="82"/>
      <c r="AD10" s="82"/>
      <c r="AE10" s="82"/>
      <c r="AF10" s="82">
        <f t="shared" si="0"/>
        <v>56</v>
      </c>
      <c r="AG10" s="82">
        <v>14</v>
      </c>
    </row>
    <row r="11" spans="1:33" s="61" customFormat="1" ht="40" x14ac:dyDescent="0.35">
      <c r="A11" s="2">
        <v>7</v>
      </c>
      <c r="B11" s="56" t="s">
        <v>70</v>
      </c>
      <c r="C11" s="56" t="s">
        <v>488</v>
      </c>
      <c r="D11" s="56" t="s">
        <v>50</v>
      </c>
      <c r="E11" s="56" t="s">
        <v>51</v>
      </c>
      <c r="F11" s="59"/>
      <c r="G11" s="56" t="s">
        <v>27</v>
      </c>
      <c r="H11" s="60">
        <v>3.5</v>
      </c>
      <c r="I11" s="59"/>
      <c r="J11" s="2">
        <v>100</v>
      </c>
      <c r="K11" s="56" t="s">
        <v>69</v>
      </c>
      <c r="L11" s="58" t="s">
        <v>466</v>
      </c>
      <c r="M11" s="58" t="s">
        <v>1</v>
      </c>
      <c r="N11" s="59" t="s">
        <v>480</v>
      </c>
      <c r="O11" s="79"/>
      <c r="P11" s="82">
        <v>1</v>
      </c>
      <c r="Q11" s="82"/>
      <c r="R11" s="82"/>
      <c r="S11" s="82"/>
      <c r="T11" s="82">
        <v>1</v>
      </c>
      <c r="U11" s="82">
        <v>1</v>
      </c>
      <c r="V11" s="82"/>
      <c r="W11" s="82"/>
      <c r="X11" s="82"/>
      <c r="Y11" s="82"/>
      <c r="Z11" s="82"/>
      <c r="AA11" s="82">
        <v>1</v>
      </c>
      <c r="AB11" s="82">
        <v>1</v>
      </c>
      <c r="AC11" s="82"/>
      <c r="AD11" s="82"/>
      <c r="AE11" s="82"/>
      <c r="AF11" s="82">
        <f t="shared" si="0"/>
        <v>56</v>
      </c>
      <c r="AG11" s="82">
        <v>14</v>
      </c>
    </row>
    <row r="12" spans="1:33" s="61" customFormat="1" ht="40" x14ac:dyDescent="0.35">
      <c r="A12" s="2">
        <v>8</v>
      </c>
      <c r="B12" s="56" t="s">
        <v>71</v>
      </c>
      <c r="C12" s="56" t="s">
        <v>492</v>
      </c>
      <c r="D12" s="56" t="s">
        <v>50</v>
      </c>
      <c r="E12" s="56" t="s">
        <v>51</v>
      </c>
      <c r="F12" s="56" t="s">
        <v>68</v>
      </c>
      <c r="G12" s="59"/>
      <c r="H12" s="60">
        <v>3.5</v>
      </c>
      <c r="I12" s="2">
        <v>100</v>
      </c>
      <c r="J12" s="59"/>
      <c r="K12" s="56" t="s">
        <v>69</v>
      </c>
      <c r="L12" s="58" t="s">
        <v>466</v>
      </c>
      <c r="M12" s="58" t="s">
        <v>1</v>
      </c>
      <c r="N12" s="59" t="s">
        <v>480</v>
      </c>
      <c r="O12" s="79" t="s">
        <v>481</v>
      </c>
      <c r="P12" s="82">
        <v>1</v>
      </c>
      <c r="Q12" s="82"/>
      <c r="R12" s="82"/>
      <c r="S12" s="82"/>
      <c r="T12" s="82">
        <v>1</v>
      </c>
      <c r="U12" s="82">
        <v>1</v>
      </c>
      <c r="V12" s="82"/>
      <c r="W12" s="82"/>
      <c r="X12" s="82"/>
      <c r="Y12" s="82"/>
      <c r="Z12" s="82"/>
      <c r="AA12" s="82">
        <v>1</v>
      </c>
      <c r="AB12" s="82">
        <v>1</v>
      </c>
      <c r="AC12" s="82"/>
      <c r="AD12" s="82"/>
      <c r="AE12" s="82"/>
      <c r="AF12" s="82">
        <f t="shared" si="0"/>
        <v>56</v>
      </c>
      <c r="AG12" s="82">
        <v>14</v>
      </c>
    </row>
    <row r="13" spans="1:33" s="61" customFormat="1" ht="60" x14ac:dyDescent="0.35">
      <c r="A13" s="2">
        <v>9</v>
      </c>
      <c r="B13" s="56" t="s">
        <v>72</v>
      </c>
      <c r="C13" s="56" t="s">
        <v>482</v>
      </c>
      <c r="D13" s="56" t="s">
        <v>50</v>
      </c>
      <c r="E13" s="56" t="s">
        <v>51</v>
      </c>
      <c r="F13" s="56" t="s">
        <v>73</v>
      </c>
      <c r="G13" s="59"/>
      <c r="H13" s="60">
        <v>3.5</v>
      </c>
      <c r="I13" s="2">
        <v>100</v>
      </c>
      <c r="J13" s="59"/>
      <c r="K13" s="56" t="s">
        <v>53</v>
      </c>
      <c r="L13" s="58" t="s">
        <v>466</v>
      </c>
      <c r="M13" s="58" t="s">
        <v>1</v>
      </c>
      <c r="N13" s="59" t="s">
        <v>480</v>
      </c>
      <c r="O13" s="79"/>
      <c r="P13" s="82">
        <v>1</v>
      </c>
      <c r="Q13" s="82"/>
      <c r="R13" s="82"/>
      <c r="S13" s="82"/>
      <c r="T13" s="82">
        <v>1</v>
      </c>
      <c r="U13" s="82">
        <v>1</v>
      </c>
      <c r="V13" s="82"/>
      <c r="W13" s="82"/>
      <c r="X13" s="82"/>
      <c r="Y13" s="82"/>
      <c r="Z13" s="82"/>
      <c r="AA13" s="82">
        <v>1</v>
      </c>
      <c r="AB13" s="82">
        <v>1</v>
      </c>
      <c r="AC13" s="82"/>
      <c r="AD13" s="82"/>
      <c r="AE13" s="82"/>
      <c r="AF13" s="82">
        <f t="shared" si="0"/>
        <v>56</v>
      </c>
      <c r="AG13" s="82">
        <v>14</v>
      </c>
    </row>
    <row r="14" spans="1:33" s="61" customFormat="1" x14ac:dyDescent="0.35">
      <c r="A14" s="2">
        <v>10</v>
      </c>
      <c r="B14" s="56" t="s">
        <v>74</v>
      </c>
      <c r="C14" s="56" t="s">
        <v>493</v>
      </c>
      <c r="D14" s="56" t="s">
        <v>50</v>
      </c>
      <c r="E14" s="56" t="s">
        <v>51</v>
      </c>
      <c r="F14" s="59"/>
      <c r="G14" s="56" t="s">
        <v>75</v>
      </c>
      <c r="H14" s="60">
        <v>3.5</v>
      </c>
      <c r="I14" s="59"/>
      <c r="J14" s="2">
        <v>100</v>
      </c>
      <c r="K14" s="56" t="s">
        <v>53</v>
      </c>
      <c r="L14" s="58" t="s">
        <v>466</v>
      </c>
      <c r="M14" s="58" t="s">
        <v>1</v>
      </c>
      <c r="N14" s="59" t="s">
        <v>480</v>
      </c>
      <c r="O14" s="79"/>
      <c r="P14" s="82">
        <v>1</v>
      </c>
      <c r="Q14" s="82"/>
      <c r="R14" s="82"/>
      <c r="S14" s="82"/>
      <c r="T14" s="82">
        <v>1</v>
      </c>
      <c r="U14" s="82">
        <v>1</v>
      </c>
      <c r="V14" s="82"/>
      <c r="W14" s="82"/>
      <c r="X14" s="82"/>
      <c r="Y14" s="82"/>
      <c r="Z14" s="82"/>
      <c r="AA14" s="82">
        <v>1</v>
      </c>
      <c r="AB14" s="82">
        <v>1</v>
      </c>
      <c r="AC14" s="82"/>
      <c r="AD14" s="82"/>
      <c r="AE14" s="82"/>
      <c r="AF14" s="82">
        <f t="shared" si="0"/>
        <v>56</v>
      </c>
      <c r="AG14" s="82">
        <v>14</v>
      </c>
    </row>
    <row r="15" spans="1:33" s="61" customFormat="1" x14ac:dyDescent="0.35">
      <c r="A15" s="2">
        <v>11</v>
      </c>
      <c r="B15" s="56" t="s">
        <v>76</v>
      </c>
      <c r="C15" s="56" t="s">
        <v>494</v>
      </c>
      <c r="D15" s="56" t="s">
        <v>50</v>
      </c>
      <c r="E15" s="56" t="s">
        <v>51</v>
      </c>
      <c r="F15" s="59"/>
      <c r="G15" s="56" t="s">
        <v>75</v>
      </c>
      <c r="H15" s="60">
        <v>3.5</v>
      </c>
      <c r="I15" s="59"/>
      <c r="J15" s="2">
        <v>100</v>
      </c>
      <c r="K15" s="56" t="s">
        <v>53</v>
      </c>
      <c r="L15" s="58" t="s">
        <v>466</v>
      </c>
      <c r="M15" s="58" t="s">
        <v>1</v>
      </c>
      <c r="N15" s="59" t="s">
        <v>480</v>
      </c>
      <c r="O15" s="79"/>
      <c r="P15" s="82">
        <v>1</v>
      </c>
      <c r="Q15" s="82"/>
      <c r="R15" s="82"/>
      <c r="S15" s="82"/>
      <c r="T15" s="82">
        <v>1</v>
      </c>
      <c r="U15" s="82">
        <v>1</v>
      </c>
      <c r="V15" s="82"/>
      <c r="W15" s="82"/>
      <c r="X15" s="82"/>
      <c r="Y15" s="82"/>
      <c r="Z15" s="82"/>
      <c r="AA15" s="82">
        <v>1</v>
      </c>
      <c r="AB15" s="82">
        <v>1</v>
      </c>
      <c r="AC15" s="82"/>
      <c r="AD15" s="82"/>
      <c r="AE15" s="82"/>
      <c r="AF15" s="82">
        <f t="shared" si="0"/>
        <v>56</v>
      </c>
      <c r="AG15" s="82">
        <v>14</v>
      </c>
    </row>
    <row r="16" spans="1:33" s="61" customFormat="1" x14ac:dyDescent="0.35">
      <c r="A16" s="2">
        <v>12</v>
      </c>
      <c r="B16" s="56" t="s">
        <v>77</v>
      </c>
      <c r="C16" s="56" t="s">
        <v>495</v>
      </c>
      <c r="D16" s="56" t="s">
        <v>50</v>
      </c>
      <c r="E16" s="56" t="s">
        <v>51</v>
      </c>
      <c r="F16" s="56" t="s">
        <v>78</v>
      </c>
      <c r="G16" s="59"/>
      <c r="H16" s="60">
        <v>3.5</v>
      </c>
      <c r="I16" s="2">
        <v>100</v>
      </c>
      <c r="J16" s="59"/>
      <c r="K16" s="56" t="s">
        <v>53</v>
      </c>
      <c r="L16" s="58" t="s">
        <v>466</v>
      </c>
      <c r="M16" s="58" t="s">
        <v>41</v>
      </c>
      <c r="N16" s="59" t="s">
        <v>480</v>
      </c>
      <c r="O16" s="79"/>
      <c r="P16" s="82"/>
      <c r="Q16" s="82"/>
      <c r="R16" s="82">
        <v>3</v>
      </c>
      <c r="S16" s="82"/>
      <c r="T16" s="82">
        <v>2</v>
      </c>
      <c r="U16" s="82">
        <v>2</v>
      </c>
      <c r="V16" s="82"/>
      <c r="W16" s="82"/>
      <c r="X16" s="82"/>
      <c r="Y16" s="82"/>
      <c r="Z16" s="82"/>
      <c r="AA16" s="82">
        <v>1</v>
      </c>
      <c r="AB16" s="82">
        <v>1</v>
      </c>
      <c r="AC16" s="82"/>
      <c r="AD16" s="82"/>
      <c r="AE16" s="82"/>
      <c r="AF16" s="82">
        <f t="shared" si="0"/>
        <v>112</v>
      </c>
      <c r="AG16" s="82">
        <v>28</v>
      </c>
    </row>
    <row r="17" spans="1:33" s="61" customFormat="1" x14ac:dyDescent="0.35">
      <c r="A17" s="2">
        <v>13</v>
      </c>
      <c r="B17" s="56" t="s">
        <v>79</v>
      </c>
      <c r="C17" s="56" t="s">
        <v>496</v>
      </c>
      <c r="D17" s="56" t="s">
        <v>50</v>
      </c>
      <c r="E17" s="56" t="s">
        <v>59</v>
      </c>
      <c r="F17" s="56" t="s">
        <v>80</v>
      </c>
      <c r="G17" s="56" t="s">
        <v>81</v>
      </c>
      <c r="H17" s="56" t="s">
        <v>82</v>
      </c>
      <c r="I17" s="2">
        <v>100</v>
      </c>
      <c r="J17" s="2">
        <v>100</v>
      </c>
      <c r="K17" s="56" t="s">
        <v>5</v>
      </c>
      <c r="L17" s="58" t="s">
        <v>466</v>
      </c>
      <c r="M17" s="58" t="s">
        <v>23</v>
      </c>
      <c r="N17" s="59" t="s">
        <v>571</v>
      </c>
      <c r="O17" s="79"/>
      <c r="P17" s="82"/>
      <c r="Q17" s="82"/>
      <c r="R17" s="82"/>
      <c r="S17" s="82"/>
      <c r="T17" s="82">
        <v>6</v>
      </c>
      <c r="U17" s="82"/>
      <c r="V17" s="82"/>
      <c r="W17" s="82"/>
      <c r="X17" s="82">
        <v>2</v>
      </c>
      <c r="Y17" s="82">
        <v>2</v>
      </c>
      <c r="Z17" s="82">
        <v>2</v>
      </c>
      <c r="AA17" s="82"/>
      <c r="AB17" s="82">
        <v>2</v>
      </c>
      <c r="AC17" s="82">
        <v>2</v>
      </c>
      <c r="AD17" s="82"/>
      <c r="AE17" s="82"/>
      <c r="AF17" s="82">
        <f t="shared" si="0"/>
        <v>112</v>
      </c>
      <c r="AG17" s="82">
        <v>28</v>
      </c>
    </row>
    <row r="18" spans="1:33" s="61" customFormat="1" x14ac:dyDescent="0.35">
      <c r="A18" s="2">
        <v>14</v>
      </c>
      <c r="B18" s="56" t="s">
        <v>83</v>
      </c>
      <c r="C18" s="56" t="s">
        <v>498</v>
      </c>
      <c r="D18" s="56" t="s">
        <v>50</v>
      </c>
      <c r="E18" s="56" t="s">
        <v>84</v>
      </c>
      <c r="F18" s="56" t="s">
        <v>52</v>
      </c>
      <c r="G18" s="59"/>
      <c r="H18" s="60">
        <v>3.5</v>
      </c>
      <c r="I18" s="2">
        <v>100</v>
      </c>
      <c r="J18" s="59"/>
      <c r="K18" s="56" t="s">
        <v>53</v>
      </c>
      <c r="L18" s="58" t="s">
        <v>466</v>
      </c>
      <c r="M18" s="58" t="s">
        <v>1</v>
      </c>
      <c r="N18" s="59" t="s">
        <v>480</v>
      </c>
      <c r="O18" s="79"/>
      <c r="P18" s="82"/>
      <c r="Q18" s="82">
        <v>1</v>
      </c>
      <c r="R18" s="82"/>
      <c r="S18" s="82"/>
      <c r="T18" s="82">
        <v>1</v>
      </c>
      <c r="U18" s="82">
        <v>1</v>
      </c>
      <c r="V18" s="82"/>
      <c r="W18" s="82"/>
      <c r="X18" s="82"/>
      <c r="Y18" s="82"/>
      <c r="Z18" s="82"/>
      <c r="AA18" s="82">
        <v>1</v>
      </c>
      <c r="AB18" s="82">
        <v>1</v>
      </c>
      <c r="AC18" s="82"/>
      <c r="AD18" s="82"/>
      <c r="AE18" s="82"/>
      <c r="AF18" s="82">
        <f t="shared" si="0"/>
        <v>56</v>
      </c>
      <c r="AG18" s="82">
        <v>14</v>
      </c>
    </row>
    <row r="19" spans="1:33" s="61" customFormat="1" x14ac:dyDescent="0.35">
      <c r="A19" s="2">
        <v>15</v>
      </c>
      <c r="B19" s="56" t="s">
        <v>85</v>
      </c>
      <c r="C19" s="56" t="s">
        <v>500</v>
      </c>
      <c r="D19" s="56" t="s">
        <v>50</v>
      </c>
      <c r="E19" s="56" t="s">
        <v>59</v>
      </c>
      <c r="F19" s="56" t="s">
        <v>52</v>
      </c>
      <c r="G19" s="56" t="s">
        <v>86</v>
      </c>
      <c r="H19" s="56" t="s">
        <v>66</v>
      </c>
      <c r="I19" s="2">
        <v>100</v>
      </c>
      <c r="J19" s="2">
        <v>100</v>
      </c>
      <c r="K19" s="56" t="s">
        <v>5</v>
      </c>
      <c r="L19" s="58" t="s">
        <v>466</v>
      </c>
      <c r="M19" s="58" t="s">
        <v>23</v>
      </c>
      <c r="N19" s="59" t="s">
        <v>501</v>
      </c>
      <c r="O19" s="79"/>
      <c r="P19" s="82"/>
      <c r="Q19" s="82"/>
      <c r="R19" s="82">
        <v>1</v>
      </c>
      <c r="S19" s="82"/>
      <c r="T19" s="82">
        <v>3</v>
      </c>
      <c r="U19" s="82"/>
      <c r="V19" s="82"/>
      <c r="W19" s="82">
        <v>1</v>
      </c>
      <c r="X19" s="82">
        <v>1</v>
      </c>
      <c r="Y19" s="82">
        <v>2</v>
      </c>
      <c r="Z19" s="82">
        <v>2</v>
      </c>
      <c r="AA19" s="82"/>
      <c r="AB19" s="82">
        <v>2</v>
      </c>
      <c r="AC19" s="82">
        <v>2</v>
      </c>
      <c r="AD19" s="82"/>
      <c r="AE19" s="82"/>
      <c r="AF19" s="82">
        <f t="shared" ref="AF19:AF25" si="1">AG19*4</f>
        <v>112</v>
      </c>
      <c r="AG19" s="82">
        <v>28</v>
      </c>
    </row>
    <row r="20" spans="1:33" s="61" customFormat="1" x14ac:dyDescent="0.35">
      <c r="A20" s="2">
        <v>16</v>
      </c>
      <c r="B20" s="56" t="s">
        <v>6</v>
      </c>
      <c r="C20" s="56" t="s">
        <v>502</v>
      </c>
      <c r="D20" s="56" t="s">
        <v>50</v>
      </c>
      <c r="E20" s="56" t="s">
        <v>59</v>
      </c>
      <c r="F20" s="56" t="s">
        <v>87</v>
      </c>
      <c r="G20" s="56" t="s">
        <v>88</v>
      </c>
      <c r="H20" s="56" t="s">
        <v>66</v>
      </c>
      <c r="I20" s="2">
        <v>100</v>
      </c>
      <c r="J20" s="2">
        <v>100</v>
      </c>
      <c r="K20" s="56" t="s">
        <v>5</v>
      </c>
      <c r="L20" s="58" t="s">
        <v>466</v>
      </c>
      <c r="M20" s="58" t="s">
        <v>23</v>
      </c>
      <c r="N20" s="59" t="s">
        <v>501</v>
      </c>
      <c r="O20" s="79" t="s">
        <v>569</v>
      </c>
      <c r="P20" s="82"/>
      <c r="Q20" s="82"/>
      <c r="R20" s="82"/>
      <c r="S20" s="82"/>
      <c r="T20" s="82"/>
      <c r="U20" s="82"/>
      <c r="V20" s="82"/>
      <c r="W20" s="82"/>
      <c r="X20" s="82"/>
      <c r="Y20" s="82"/>
      <c r="Z20" s="82"/>
      <c r="AA20" s="82"/>
      <c r="AB20" s="82"/>
      <c r="AC20" s="82">
        <v>2</v>
      </c>
      <c r="AD20" s="82"/>
      <c r="AE20" s="82"/>
      <c r="AF20" s="82">
        <f t="shared" si="1"/>
        <v>112</v>
      </c>
      <c r="AG20" s="82">
        <v>28</v>
      </c>
    </row>
    <row r="21" spans="1:33" s="61" customFormat="1" x14ac:dyDescent="0.35">
      <c r="A21" s="2">
        <v>17</v>
      </c>
      <c r="B21" s="56" t="s">
        <v>89</v>
      </c>
      <c r="C21" s="56" t="s">
        <v>503</v>
      </c>
      <c r="D21" s="56" t="s">
        <v>50</v>
      </c>
      <c r="E21" s="56" t="s">
        <v>59</v>
      </c>
      <c r="F21" s="56" t="s">
        <v>52</v>
      </c>
      <c r="G21" s="56" t="s">
        <v>52</v>
      </c>
      <c r="H21" s="56" t="s">
        <v>66</v>
      </c>
      <c r="I21" s="2">
        <v>100</v>
      </c>
      <c r="J21" s="2">
        <v>100</v>
      </c>
      <c r="K21" s="56" t="s">
        <v>5</v>
      </c>
      <c r="L21" s="58" t="s">
        <v>466</v>
      </c>
      <c r="M21" s="58" t="s">
        <v>23</v>
      </c>
      <c r="N21" s="59" t="s">
        <v>501</v>
      </c>
      <c r="O21" s="79" t="s">
        <v>569</v>
      </c>
      <c r="P21" s="82"/>
      <c r="Q21" s="82"/>
      <c r="R21" s="82"/>
      <c r="S21" s="82"/>
      <c r="T21" s="82"/>
      <c r="U21" s="82"/>
      <c r="V21" s="82"/>
      <c r="W21" s="82"/>
      <c r="X21" s="82"/>
      <c r="Y21" s="82"/>
      <c r="Z21" s="82"/>
      <c r="AA21" s="82"/>
      <c r="AB21" s="82"/>
      <c r="AC21" s="82">
        <v>2</v>
      </c>
      <c r="AD21" s="82"/>
      <c r="AE21" s="82"/>
      <c r="AF21" s="82">
        <f t="shared" si="1"/>
        <v>112</v>
      </c>
      <c r="AG21" s="82">
        <v>28</v>
      </c>
    </row>
    <row r="22" spans="1:33" s="61" customFormat="1" x14ac:dyDescent="0.35">
      <c r="A22" s="2">
        <v>18</v>
      </c>
      <c r="B22" s="56" t="s">
        <v>7</v>
      </c>
      <c r="C22" s="56" t="s">
        <v>504</v>
      </c>
      <c r="D22" s="56" t="s">
        <v>50</v>
      </c>
      <c r="E22" s="56" t="s">
        <v>59</v>
      </c>
      <c r="F22" s="56" t="s">
        <v>52</v>
      </c>
      <c r="G22" s="56" t="s">
        <v>52</v>
      </c>
      <c r="H22" s="56" t="s">
        <v>66</v>
      </c>
      <c r="I22" s="2">
        <v>100</v>
      </c>
      <c r="J22" s="2">
        <v>100</v>
      </c>
      <c r="K22" s="56" t="s">
        <v>5</v>
      </c>
      <c r="L22" s="58" t="s">
        <v>466</v>
      </c>
      <c r="M22" s="58" t="s">
        <v>23</v>
      </c>
      <c r="N22" s="59" t="s">
        <v>501</v>
      </c>
      <c r="O22" s="79" t="s">
        <v>569</v>
      </c>
      <c r="P22" s="82"/>
      <c r="Q22" s="82"/>
      <c r="R22" s="82"/>
      <c r="S22" s="82"/>
      <c r="T22" s="82"/>
      <c r="U22" s="82"/>
      <c r="V22" s="82"/>
      <c r="W22" s="82"/>
      <c r="X22" s="82"/>
      <c r="Y22" s="82"/>
      <c r="Z22" s="82"/>
      <c r="AA22" s="82"/>
      <c r="AB22" s="82"/>
      <c r="AC22" s="82">
        <v>2</v>
      </c>
      <c r="AD22" s="82"/>
      <c r="AE22" s="82"/>
      <c r="AF22" s="82">
        <f t="shared" si="1"/>
        <v>112</v>
      </c>
      <c r="AG22" s="82">
        <v>28</v>
      </c>
    </row>
    <row r="23" spans="1:33" s="61" customFormat="1" ht="40" x14ac:dyDescent="0.35">
      <c r="A23" s="2">
        <v>19</v>
      </c>
      <c r="B23" s="56" t="s">
        <v>90</v>
      </c>
      <c r="C23" s="56" t="s">
        <v>505</v>
      </c>
      <c r="D23" s="56" t="s">
        <v>50</v>
      </c>
      <c r="E23" s="56" t="s">
        <v>51</v>
      </c>
      <c r="F23" s="56" t="s">
        <v>91</v>
      </c>
      <c r="G23" s="59"/>
      <c r="H23" s="60">
        <v>5.5</v>
      </c>
      <c r="I23" s="2">
        <v>100</v>
      </c>
      <c r="J23" s="59"/>
      <c r="K23" s="56" t="s">
        <v>53</v>
      </c>
      <c r="L23" s="58" t="s">
        <v>466</v>
      </c>
      <c r="M23" s="58" t="s">
        <v>1</v>
      </c>
      <c r="N23" s="59" t="s">
        <v>480</v>
      </c>
      <c r="O23" s="79" t="s">
        <v>506</v>
      </c>
      <c r="P23" s="82">
        <v>1</v>
      </c>
      <c r="Q23" s="82"/>
      <c r="R23" s="82"/>
      <c r="S23" s="82"/>
      <c r="T23" s="82">
        <v>1</v>
      </c>
      <c r="U23" s="82">
        <v>1</v>
      </c>
      <c r="V23" s="82"/>
      <c r="W23" s="82"/>
      <c r="X23" s="82"/>
      <c r="Y23" s="82"/>
      <c r="Z23" s="82"/>
      <c r="AA23" s="82">
        <v>1</v>
      </c>
      <c r="AB23" s="82">
        <v>1</v>
      </c>
      <c r="AC23" s="82"/>
      <c r="AD23" s="82"/>
      <c r="AE23" s="82"/>
      <c r="AF23" s="82">
        <f t="shared" si="1"/>
        <v>56</v>
      </c>
      <c r="AG23" s="82">
        <v>14</v>
      </c>
    </row>
    <row r="24" spans="1:33" s="61" customFormat="1" x14ac:dyDescent="0.35">
      <c r="A24" s="2">
        <v>20</v>
      </c>
      <c r="B24" s="56" t="s">
        <v>92</v>
      </c>
      <c r="C24" s="56" t="s">
        <v>507</v>
      </c>
      <c r="D24" s="56" t="s">
        <v>50</v>
      </c>
      <c r="E24" s="56" t="s">
        <v>51</v>
      </c>
      <c r="F24" s="59"/>
      <c r="G24" s="56" t="s">
        <v>55</v>
      </c>
      <c r="H24" s="60">
        <v>3</v>
      </c>
      <c r="I24" s="59"/>
      <c r="J24" s="2">
        <v>100</v>
      </c>
      <c r="K24" s="56" t="s">
        <v>53</v>
      </c>
      <c r="L24" s="58" t="s">
        <v>466</v>
      </c>
      <c r="M24" s="58" t="s">
        <v>1</v>
      </c>
      <c r="N24" s="59" t="s">
        <v>480</v>
      </c>
      <c r="O24" s="79"/>
      <c r="P24" s="82">
        <v>1</v>
      </c>
      <c r="Q24" s="82"/>
      <c r="R24" s="82"/>
      <c r="S24" s="82"/>
      <c r="T24" s="82">
        <v>1</v>
      </c>
      <c r="U24" s="82">
        <v>1</v>
      </c>
      <c r="V24" s="82"/>
      <c r="W24" s="82"/>
      <c r="X24" s="82"/>
      <c r="Y24" s="82"/>
      <c r="Z24" s="82"/>
      <c r="AA24" s="82">
        <v>1</v>
      </c>
      <c r="AB24" s="82">
        <v>1</v>
      </c>
      <c r="AC24" s="82"/>
      <c r="AD24" s="82"/>
      <c r="AE24" s="82"/>
      <c r="AF24" s="82">
        <f t="shared" si="1"/>
        <v>56</v>
      </c>
      <c r="AG24" s="82">
        <v>14</v>
      </c>
    </row>
    <row r="25" spans="1:33" s="61" customFormat="1" x14ac:dyDescent="0.35">
      <c r="A25" s="2">
        <v>21</v>
      </c>
      <c r="B25" s="56" t="s">
        <v>93</v>
      </c>
      <c r="C25" s="56" t="s">
        <v>508</v>
      </c>
      <c r="D25" s="56" t="s">
        <v>50</v>
      </c>
      <c r="E25" s="56" t="s">
        <v>59</v>
      </c>
      <c r="F25" s="56" t="s">
        <v>52</v>
      </c>
      <c r="G25" s="56" t="s">
        <v>52</v>
      </c>
      <c r="H25" s="56" t="s">
        <v>66</v>
      </c>
      <c r="I25" s="2">
        <v>100</v>
      </c>
      <c r="J25" s="2">
        <v>100</v>
      </c>
      <c r="K25" s="56" t="s">
        <v>63</v>
      </c>
      <c r="L25" s="58" t="s">
        <v>466</v>
      </c>
      <c r="M25" s="58" t="s">
        <v>1</v>
      </c>
      <c r="N25" s="59" t="s">
        <v>480</v>
      </c>
      <c r="O25" s="79"/>
      <c r="P25" s="82">
        <v>2</v>
      </c>
      <c r="Q25" s="82"/>
      <c r="R25" s="82"/>
      <c r="S25" s="82"/>
      <c r="T25" s="82">
        <v>2</v>
      </c>
      <c r="U25" s="82">
        <v>2</v>
      </c>
      <c r="V25" s="82"/>
      <c r="W25" s="82"/>
      <c r="X25" s="82"/>
      <c r="Y25" s="82"/>
      <c r="Z25" s="82"/>
      <c r="AA25" s="82">
        <v>2</v>
      </c>
      <c r="AB25" s="82">
        <v>2</v>
      </c>
      <c r="AC25" s="82"/>
      <c r="AD25" s="82"/>
      <c r="AE25" s="82"/>
      <c r="AF25" s="82">
        <f t="shared" si="1"/>
        <v>112</v>
      </c>
      <c r="AG25" s="82">
        <v>28</v>
      </c>
    </row>
    <row r="26" spans="1:33" s="61" customFormat="1" ht="40" x14ac:dyDescent="0.35">
      <c r="A26" s="2">
        <v>22</v>
      </c>
      <c r="B26" s="56" t="s">
        <v>94</v>
      </c>
      <c r="C26" s="56" t="s">
        <v>511</v>
      </c>
      <c r="D26" s="56" t="s">
        <v>50</v>
      </c>
      <c r="E26" s="56" t="s">
        <v>51</v>
      </c>
      <c r="F26" s="59"/>
      <c r="G26" s="56" t="s">
        <v>52</v>
      </c>
      <c r="H26" s="60">
        <v>3.5</v>
      </c>
      <c r="I26" s="59"/>
      <c r="J26" s="2">
        <v>100</v>
      </c>
      <c r="K26" s="56" t="s">
        <v>69</v>
      </c>
      <c r="L26" s="58" t="s">
        <v>466</v>
      </c>
      <c r="M26" s="58" t="s">
        <v>510</v>
      </c>
      <c r="N26" s="59" t="s">
        <v>480</v>
      </c>
      <c r="O26" s="79"/>
      <c r="P26" s="82">
        <v>1</v>
      </c>
      <c r="Q26" s="82"/>
      <c r="R26" s="82"/>
      <c r="S26" s="82"/>
      <c r="T26" s="82">
        <v>1</v>
      </c>
      <c r="U26" s="82">
        <v>1</v>
      </c>
      <c r="V26" s="82"/>
      <c r="W26" s="82"/>
      <c r="X26" s="82"/>
      <c r="Y26" s="82"/>
      <c r="Z26" s="82"/>
      <c r="AA26" s="82">
        <v>1</v>
      </c>
      <c r="AB26" s="82">
        <v>1</v>
      </c>
      <c r="AC26" s="82"/>
      <c r="AD26" s="82"/>
      <c r="AE26" s="82"/>
      <c r="AF26" s="82">
        <f t="shared" ref="AF26:AF31" si="2">AG26*4</f>
        <v>56</v>
      </c>
      <c r="AG26" s="82">
        <v>14</v>
      </c>
    </row>
    <row r="27" spans="1:33" s="61" customFormat="1" ht="40" x14ac:dyDescent="0.35">
      <c r="A27" s="2">
        <v>23</v>
      </c>
      <c r="B27" s="56" t="s">
        <v>95</v>
      </c>
      <c r="C27" s="56" t="s">
        <v>512</v>
      </c>
      <c r="D27" s="56" t="s">
        <v>50</v>
      </c>
      <c r="E27" s="56" t="s">
        <v>51</v>
      </c>
      <c r="F27" s="56" t="s">
        <v>52</v>
      </c>
      <c r="G27" s="59"/>
      <c r="H27" s="60">
        <v>3.5</v>
      </c>
      <c r="I27" s="2">
        <v>100</v>
      </c>
      <c r="J27" s="59"/>
      <c r="K27" s="56" t="s">
        <v>69</v>
      </c>
      <c r="L27" s="58" t="s">
        <v>466</v>
      </c>
      <c r="M27" s="58" t="s">
        <v>510</v>
      </c>
      <c r="N27" s="59" t="s">
        <v>480</v>
      </c>
      <c r="O27" s="79"/>
      <c r="P27" s="82">
        <v>1</v>
      </c>
      <c r="Q27" s="82"/>
      <c r="R27" s="82"/>
      <c r="S27" s="82"/>
      <c r="T27" s="82">
        <v>1</v>
      </c>
      <c r="U27" s="82">
        <v>1</v>
      </c>
      <c r="V27" s="82"/>
      <c r="W27" s="82"/>
      <c r="X27" s="82"/>
      <c r="Y27" s="82"/>
      <c r="Z27" s="82"/>
      <c r="AA27" s="82">
        <v>1</v>
      </c>
      <c r="AB27" s="82">
        <v>1</v>
      </c>
      <c r="AC27" s="82"/>
      <c r="AD27" s="82"/>
      <c r="AE27" s="82"/>
      <c r="AF27" s="82">
        <f t="shared" si="2"/>
        <v>56</v>
      </c>
      <c r="AG27" s="82">
        <v>14</v>
      </c>
    </row>
    <row r="28" spans="1:33" s="61" customFormat="1" ht="40" x14ac:dyDescent="0.35">
      <c r="A28" s="2">
        <v>24</v>
      </c>
      <c r="B28" s="56" t="s">
        <v>96</v>
      </c>
      <c r="C28" s="56" t="s">
        <v>95</v>
      </c>
      <c r="D28" s="56" t="s">
        <v>50</v>
      </c>
      <c r="E28" s="56" t="s">
        <v>51</v>
      </c>
      <c r="F28" s="56" t="s">
        <v>52</v>
      </c>
      <c r="G28" s="59"/>
      <c r="H28" s="60">
        <v>3.5</v>
      </c>
      <c r="I28" s="2">
        <v>100</v>
      </c>
      <c r="J28" s="59"/>
      <c r="K28" s="56" t="s">
        <v>69</v>
      </c>
      <c r="L28" s="58" t="s">
        <v>466</v>
      </c>
      <c r="M28" s="58" t="s">
        <v>510</v>
      </c>
      <c r="N28" s="59" t="s">
        <v>480</v>
      </c>
      <c r="O28" s="79"/>
      <c r="P28" s="82">
        <v>1</v>
      </c>
      <c r="Q28" s="82"/>
      <c r="R28" s="82"/>
      <c r="S28" s="82"/>
      <c r="T28" s="82">
        <v>1</v>
      </c>
      <c r="U28" s="82">
        <v>1</v>
      </c>
      <c r="V28" s="82"/>
      <c r="W28" s="82"/>
      <c r="X28" s="82"/>
      <c r="Y28" s="82"/>
      <c r="Z28" s="82"/>
      <c r="AA28" s="82">
        <v>1</v>
      </c>
      <c r="AB28" s="82">
        <v>1</v>
      </c>
      <c r="AC28" s="82"/>
      <c r="AD28" s="82"/>
      <c r="AE28" s="82"/>
      <c r="AF28" s="82">
        <f t="shared" si="2"/>
        <v>56</v>
      </c>
      <c r="AG28" s="82">
        <v>14</v>
      </c>
    </row>
    <row r="29" spans="1:33" s="61" customFormat="1" ht="40" x14ac:dyDescent="0.35">
      <c r="A29" s="2">
        <v>25</v>
      </c>
      <c r="B29" s="56" t="s">
        <v>97</v>
      </c>
      <c r="C29" s="56" t="s">
        <v>513</v>
      </c>
      <c r="D29" s="56" t="s">
        <v>50</v>
      </c>
      <c r="E29" s="56" t="s">
        <v>51</v>
      </c>
      <c r="F29" s="59"/>
      <c r="G29" s="56" t="s">
        <v>98</v>
      </c>
      <c r="H29" s="60">
        <v>5.5</v>
      </c>
      <c r="I29" s="59"/>
      <c r="J29" s="2">
        <v>100</v>
      </c>
      <c r="K29" s="56" t="s">
        <v>69</v>
      </c>
      <c r="L29" s="58" t="s">
        <v>466</v>
      </c>
      <c r="M29" s="58" t="s">
        <v>1</v>
      </c>
      <c r="N29" s="59" t="s">
        <v>480</v>
      </c>
      <c r="O29" s="79" t="s">
        <v>481</v>
      </c>
      <c r="P29" s="82">
        <v>1</v>
      </c>
      <c r="Q29" s="82"/>
      <c r="R29" s="82"/>
      <c r="S29" s="82"/>
      <c r="T29" s="82">
        <v>1</v>
      </c>
      <c r="U29" s="82">
        <v>1</v>
      </c>
      <c r="V29" s="82"/>
      <c r="W29" s="82"/>
      <c r="X29" s="82"/>
      <c r="Y29" s="82"/>
      <c r="Z29" s="82"/>
      <c r="AA29" s="82">
        <v>1</v>
      </c>
      <c r="AB29" s="82">
        <v>1</v>
      </c>
      <c r="AC29" s="82"/>
      <c r="AD29" s="82"/>
      <c r="AE29" s="82"/>
      <c r="AF29" s="82">
        <f t="shared" si="2"/>
        <v>56</v>
      </c>
      <c r="AG29" s="82">
        <v>14</v>
      </c>
    </row>
    <row r="30" spans="1:33" s="61" customFormat="1" ht="40" x14ac:dyDescent="0.35">
      <c r="A30" s="2">
        <v>26</v>
      </c>
      <c r="B30" s="56" t="s">
        <v>42</v>
      </c>
      <c r="C30" s="56" t="s">
        <v>100</v>
      </c>
      <c r="D30" s="56" t="s">
        <v>50</v>
      </c>
      <c r="E30" s="56" t="s">
        <v>51</v>
      </c>
      <c r="F30" s="56" t="s">
        <v>99</v>
      </c>
      <c r="G30" s="59"/>
      <c r="H30" s="60">
        <v>3.5</v>
      </c>
      <c r="I30" s="2">
        <v>100</v>
      </c>
      <c r="J30" s="59"/>
      <c r="K30" s="56" t="s">
        <v>53</v>
      </c>
      <c r="L30" s="58" t="s">
        <v>466</v>
      </c>
      <c r="M30" s="58" t="s">
        <v>510</v>
      </c>
      <c r="N30" s="59" t="s">
        <v>480</v>
      </c>
      <c r="O30" s="79"/>
      <c r="P30" s="82">
        <v>1</v>
      </c>
      <c r="Q30" s="82"/>
      <c r="R30" s="82"/>
      <c r="S30" s="82"/>
      <c r="T30" s="82">
        <v>1</v>
      </c>
      <c r="U30" s="82">
        <v>1</v>
      </c>
      <c r="V30" s="82"/>
      <c r="W30" s="82"/>
      <c r="X30" s="82"/>
      <c r="Y30" s="82"/>
      <c r="Z30" s="82"/>
      <c r="AA30" s="82">
        <v>1</v>
      </c>
      <c r="AB30" s="82">
        <v>1</v>
      </c>
      <c r="AC30" s="82"/>
      <c r="AD30" s="82"/>
      <c r="AE30" s="82"/>
      <c r="AF30" s="82">
        <f t="shared" si="2"/>
        <v>56</v>
      </c>
      <c r="AG30" s="82">
        <v>14</v>
      </c>
    </row>
    <row r="31" spans="1:33" s="61" customFormat="1" ht="40" x14ac:dyDescent="0.35">
      <c r="A31" s="2">
        <v>27</v>
      </c>
      <c r="B31" s="56" t="s">
        <v>100</v>
      </c>
      <c r="C31" s="56" t="s">
        <v>514</v>
      </c>
      <c r="D31" s="56" t="s">
        <v>50</v>
      </c>
      <c r="E31" s="56" t="s">
        <v>84</v>
      </c>
      <c r="F31" s="56" t="s">
        <v>99</v>
      </c>
      <c r="G31" s="59"/>
      <c r="H31" s="60">
        <v>3.5</v>
      </c>
      <c r="I31" s="2">
        <v>100</v>
      </c>
      <c r="J31" s="59"/>
      <c r="K31" s="56" t="s">
        <v>53</v>
      </c>
      <c r="L31" s="58" t="s">
        <v>466</v>
      </c>
      <c r="M31" s="58" t="s">
        <v>41</v>
      </c>
      <c r="N31" s="59" t="s">
        <v>480</v>
      </c>
      <c r="O31" s="79"/>
      <c r="P31" s="82"/>
      <c r="Q31" s="82"/>
      <c r="R31" s="82">
        <v>3</v>
      </c>
      <c r="S31" s="82"/>
      <c r="T31" s="82">
        <v>2</v>
      </c>
      <c r="U31" s="82">
        <v>2</v>
      </c>
      <c r="V31" s="82"/>
      <c r="W31" s="82"/>
      <c r="X31" s="82"/>
      <c r="Y31" s="82"/>
      <c r="Z31" s="82"/>
      <c r="AA31" s="82">
        <v>1</v>
      </c>
      <c r="AB31" s="82">
        <v>1</v>
      </c>
      <c r="AC31" s="82"/>
      <c r="AD31" s="82"/>
      <c r="AE31" s="82"/>
      <c r="AF31" s="82">
        <f t="shared" si="2"/>
        <v>112</v>
      </c>
      <c r="AG31" s="82">
        <v>28</v>
      </c>
    </row>
    <row r="32" spans="1:33" s="61" customFormat="1" x14ac:dyDescent="0.35">
      <c r="A32" s="2">
        <v>28</v>
      </c>
      <c r="B32" s="56" t="s">
        <v>101</v>
      </c>
      <c r="C32" s="56" t="s">
        <v>515</v>
      </c>
      <c r="D32" s="56" t="s">
        <v>50</v>
      </c>
      <c r="E32" s="56" t="s">
        <v>51</v>
      </c>
      <c r="F32" s="59"/>
      <c r="G32" s="56" t="s">
        <v>55</v>
      </c>
      <c r="H32" s="60">
        <v>3.5</v>
      </c>
      <c r="I32" s="59"/>
      <c r="J32" s="2">
        <v>100</v>
      </c>
      <c r="K32" s="56" t="s">
        <v>53</v>
      </c>
      <c r="L32" s="58" t="s">
        <v>466</v>
      </c>
      <c r="M32" s="58" t="s">
        <v>1</v>
      </c>
      <c r="N32" s="59" t="s">
        <v>480</v>
      </c>
      <c r="O32" s="79"/>
      <c r="P32" s="82">
        <v>1</v>
      </c>
      <c r="Q32" s="82"/>
      <c r="R32" s="82"/>
      <c r="S32" s="82"/>
      <c r="T32" s="82">
        <v>1</v>
      </c>
      <c r="U32" s="82">
        <v>1</v>
      </c>
      <c r="V32" s="82"/>
      <c r="W32" s="82"/>
      <c r="X32" s="82"/>
      <c r="Y32" s="82"/>
      <c r="Z32" s="82"/>
      <c r="AA32" s="82">
        <v>1</v>
      </c>
      <c r="AB32" s="82">
        <v>1</v>
      </c>
      <c r="AC32" s="82"/>
      <c r="AD32" s="82"/>
      <c r="AE32" s="82"/>
      <c r="AF32" s="82">
        <f t="shared" ref="AF32:AF66" si="3">AG32*4</f>
        <v>56</v>
      </c>
      <c r="AG32" s="82">
        <v>14</v>
      </c>
    </row>
    <row r="33" spans="1:33" s="61" customFormat="1" x14ac:dyDescent="0.35">
      <c r="A33" s="2">
        <v>29</v>
      </c>
      <c r="B33" s="56" t="s">
        <v>102</v>
      </c>
      <c r="C33" s="56" t="s">
        <v>516</v>
      </c>
      <c r="D33" s="56" t="s">
        <v>50</v>
      </c>
      <c r="E33" s="56" t="s">
        <v>84</v>
      </c>
      <c r="F33" s="56" t="s">
        <v>52</v>
      </c>
      <c r="G33" s="59"/>
      <c r="H33" s="60">
        <v>3.5</v>
      </c>
      <c r="I33" s="2">
        <v>100</v>
      </c>
      <c r="J33" s="59"/>
      <c r="K33" s="56" t="s">
        <v>472</v>
      </c>
      <c r="L33" s="58" t="s">
        <v>466</v>
      </c>
      <c r="M33" s="58" t="s">
        <v>1</v>
      </c>
      <c r="N33" s="59" t="s">
        <v>480</v>
      </c>
      <c r="O33" s="79"/>
      <c r="P33" s="82"/>
      <c r="Q33" s="82">
        <v>1</v>
      </c>
      <c r="R33" s="82"/>
      <c r="S33" s="82"/>
      <c r="T33" s="82">
        <v>1</v>
      </c>
      <c r="U33" s="82">
        <v>1</v>
      </c>
      <c r="V33" s="82"/>
      <c r="W33" s="82"/>
      <c r="X33" s="82"/>
      <c r="Y33" s="82"/>
      <c r="Z33" s="82"/>
      <c r="AA33" s="82"/>
      <c r="AB33" s="82">
        <v>1</v>
      </c>
      <c r="AC33" s="82"/>
      <c r="AD33" s="82"/>
      <c r="AE33" s="82"/>
      <c r="AF33" s="82">
        <f t="shared" si="3"/>
        <v>56</v>
      </c>
      <c r="AG33" s="82">
        <v>14</v>
      </c>
    </row>
    <row r="34" spans="1:33" s="61" customFormat="1" ht="40" x14ac:dyDescent="0.35">
      <c r="A34" s="2">
        <v>30</v>
      </c>
      <c r="B34" s="56" t="s">
        <v>103</v>
      </c>
      <c r="C34" s="56" t="s">
        <v>517</v>
      </c>
      <c r="D34" s="56" t="s">
        <v>50</v>
      </c>
      <c r="E34" s="56" t="s">
        <v>51</v>
      </c>
      <c r="F34" s="56" t="s">
        <v>52</v>
      </c>
      <c r="G34" s="59"/>
      <c r="H34" s="60">
        <v>5.5</v>
      </c>
      <c r="I34" s="2">
        <v>100</v>
      </c>
      <c r="J34" s="59"/>
      <c r="K34" s="56" t="s">
        <v>69</v>
      </c>
      <c r="L34" s="58" t="s">
        <v>466</v>
      </c>
      <c r="M34" s="58" t="s">
        <v>1</v>
      </c>
      <c r="N34" s="59" t="s">
        <v>480</v>
      </c>
      <c r="O34" s="79" t="s">
        <v>481</v>
      </c>
      <c r="P34" s="82">
        <v>1</v>
      </c>
      <c r="Q34" s="82"/>
      <c r="R34" s="82"/>
      <c r="S34" s="82"/>
      <c r="T34" s="82">
        <v>1</v>
      </c>
      <c r="U34" s="82">
        <v>1</v>
      </c>
      <c r="V34" s="82"/>
      <c r="W34" s="82"/>
      <c r="X34" s="82"/>
      <c r="Y34" s="82"/>
      <c r="Z34" s="82"/>
      <c r="AA34" s="82">
        <v>1</v>
      </c>
      <c r="AB34" s="82">
        <v>1</v>
      </c>
      <c r="AC34" s="82"/>
      <c r="AD34" s="82"/>
      <c r="AE34" s="82"/>
      <c r="AF34" s="82">
        <f t="shared" si="3"/>
        <v>56</v>
      </c>
      <c r="AG34" s="82">
        <v>14</v>
      </c>
    </row>
    <row r="35" spans="1:33" s="61" customFormat="1" ht="40" x14ac:dyDescent="0.35">
      <c r="A35" s="2">
        <v>31</v>
      </c>
      <c r="B35" s="56" t="s">
        <v>104</v>
      </c>
      <c r="C35" s="56" t="s">
        <v>518</v>
      </c>
      <c r="D35" s="56" t="s">
        <v>50</v>
      </c>
      <c r="E35" s="56" t="s">
        <v>51</v>
      </c>
      <c r="F35" s="59"/>
      <c r="G35" s="56" t="s">
        <v>52</v>
      </c>
      <c r="H35" s="60">
        <v>3.5</v>
      </c>
      <c r="I35" s="59"/>
      <c r="J35" s="2">
        <v>100</v>
      </c>
      <c r="K35" s="56" t="s">
        <v>69</v>
      </c>
      <c r="L35" s="58" t="s">
        <v>466</v>
      </c>
      <c r="M35" s="58" t="s">
        <v>1</v>
      </c>
      <c r="N35" s="59" t="s">
        <v>480</v>
      </c>
      <c r="O35" s="79"/>
      <c r="P35" s="82">
        <v>1</v>
      </c>
      <c r="Q35" s="82"/>
      <c r="R35" s="82"/>
      <c r="S35" s="82"/>
      <c r="T35" s="82">
        <v>1</v>
      </c>
      <c r="U35" s="82">
        <v>1</v>
      </c>
      <c r="V35" s="82"/>
      <c r="W35" s="82"/>
      <c r="X35" s="82"/>
      <c r="Y35" s="82"/>
      <c r="Z35" s="82"/>
      <c r="AA35" s="82">
        <v>1</v>
      </c>
      <c r="AB35" s="82">
        <v>1</v>
      </c>
      <c r="AC35" s="82"/>
      <c r="AD35" s="82"/>
      <c r="AE35" s="82"/>
      <c r="AF35" s="82">
        <f t="shared" si="3"/>
        <v>56</v>
      </c>
      <c r="AG35" s="82">
        <v>14</v>
      </c>
    </row>
    <row r="36" spans="1:33" s="61" customFormat="1" x14ac:dyDescent="0.35">
      <c r="A36" s="2">
        <v>32</v>
      </c>
      <c r="B36" s="56" t="s">
        <v>105</v>
      </c>
      <c r="C36" s="56" t="s">
        <v>519</v>
      </c>
      <c r="D36" s="56" t="s">
        <v>50</v>
      </c>
      <c r="E36" s="56" t="s">
        <v>84</v>
      </c>
      <c r="F36" s="56" t="s">
        <v>106</v>
      </c>
      <c r="G36" s="59"/>
      <c r="H36" s="60">
        <v>3.5</v>
      </c>
      <c r="I36" s="2">
        <v>100</v>
      </c>
      <c r="J36" s="59"/>
      <c r="K36" s="56" t="s">
        <v>53</v>
      </c>
      <c r="L36" s="58" t="s">
        <v>466</v>
      </c>
      <c r="M36" s="58" t="s">
        <v>1</v>
      </c>
      <c r="N36" s="59" t="s">
        <v>480</v>
      </c>
      <c r="O36" s="79"/>
      <c r="P36" s="82"/>
      <c r="Q36" s="82">
        <v>1</v>
      </c>
      <c r="R36" s="82"/>
      <c r="S36" s="82"/>
      <c r="T36" s="82">
        <v>1</v>
      </c>
      <c r="U36" s="82">
        <v>1</v>
      </c>
      <c r="V36" s="82"/>
      <c r="W36" s="82"/>
      <c r="X36" s="82"/>
      <c r="Y36" s="82"/>
      <c r="Z36" s="82"/>
      <c r="AA36" s="82">
        <v>1</v>
      </c>
      <c r="AB36" s="82">
        <v>1</v>
      </c>
      <c r="AC36" s="82"/>
      <c r="AD36" s="82"/>
      <c r="AE36" s="82"/>
      <c r="AF36" s="82">
        <f t="shared" si="3"/>
        <v>56</v>
      </c>
      <c r="AG36" s="82">
        <v>14</v>
      </c>
    </row>
    <row r="37" spans="1:33" s="61" customFormat="1" x14ac:dyDescent="0.35">
      <c r="A37" s="2">
        <v>33</v>
      </c>
      <c r="B37" s="56" t="s">
        <v>107</v>
      </c>
      <c r="C37" s="56" t="s">
        <v>520</v>
      </c>
      <c r="D37" s="56" t="s">
        <v>50</v>
      </c>
      <c r="E37" s="56" t="s">
        <v>84</v>
      </c>
      <c r="F37" s="59"/>
      <c r="G37" s="56" t="s">
        <v>55</v>
      </c>
      <c r="H37" s="60">
        <v>3.5</v>
      </c>
      <c r="I37" s="59"/>
      <c r="J37" s="2">
        <v>100</v>
      </c>
      <c r="K37" s="56" t="s">
        <v>53</v>
      </c>
      <c r="L37" s="58" t="s">
        <v>466</v>
      </c>
      <c r="M37" s="58" t="s">
        <v>1</v>
      </c>
      <c r="N37" s="59" t="s">
        <v>480</v>
      </c>
      <c r="O37" s="79"/>
      <c r="P37" s="82"/>
      <c r="Q37" s="82">
        <v>1</v>
      </c>
      <c r="R37" s="82"/>
      <c r="S37" s="82"/>
      <c r="T37" s="82">
        <v>1</v>
      </c>
      <c r="U37" s="82">
        <v>1</v>
      </c>
      <c r="V37" s="82"/>
      <c r="W37" s="82"/>
      <c r="X37" s="82"/>
      <c r="Y37" s="82"/>
      <c r="Z37" s="82"/>
      <c r="AA37" s="82">
        <v>1</v>
      </c>
      <c r="AB37" s="82">
        <v>1</v>
      </c>
      <c r="AC37" s="82"/>
      <c r="AD37" s="82"/>
      <c r="AE37" s="82"/>
      <c r="AF37" s="82">
        <f t="shared" si="3"/>
        <v>56</v>
      </c>
      <c r="AG37" s="82">
        <v>14</v>
      </c>
    </row>
    <row r="38" spans="1:33" s="61" customFormat="1" x14ac:dyDescent="0.35">
      <c r="A38" s="2">
        <v>34</v>
      </c>
      <c r="B38" s="56" t="s">
        <v>8</v>
      </c>
      <c r="C38" s="56" t="s">
        <v>521</v>
      </c>
      <c r="D38" s="56" t="s">
        <v>50</v>
      </c>
      <c r="E38" s="56" t="s">
        <v>59</v>
      </c>
      <c r="F38" s="56" t="s">
        <v>52</v>
      </c>
      <c r="G38" s="56" t="s">
        <v>55</v>
      </c>
      <c r="H38" s="56" t="s">
        <v>108</v>
      </c>
      <c r="I38" s="2">
        <v>100</v>
      </c>
      <c r="J38" s="2">
        <v>100</v>
      </c>
      <c r="K38" s="56" t="s">
        <v>5</v>
      </c>
      <c r="L38" s="58" t="s">
        <v>466</v>
      </c>
      <c r="M38" s="58" t="s">
        <v>23</v>
      </c>
      <c r="N38" s="59" t="s">
        <v>501</v>
      </c>
      <c r="O38" s="79" t="s">
        <v>569</v>
      </c>
      <c r="P38" s="82"/>
      <c r="Q38" s="82"/>
      <c r="R38" s="82"/>
      <c r="S38" s="82"/>
      <c r="T38" s="82"/>
      <c r="U38" s="82"/>
      <c r="V38" s="82"/>
      <c r="W38" s="82"/>
      <c r="X38" s="82"/>
      <c r="Y38" s="82"/>
      <c r="Z38" s="82"/>
      <c r="AA38" s="82"/>
      <c r="AB38" s="82"/>
      <c r="AC38" s="82">
        <v>2</v>
      </c>
      <c r="AD38" s="82"/>
      <c r="AE38" s="82"/>
      <c r="AF38" s="82">
        <f t="shared" si="3"/>
        <v>112</v>
      </c>
      <c r="AG38" s="82">
        <v>28</v>
      </c>
    </row>
    <row r="39" spans="1:33" s="61" customFormat="1" x14ac:dyDescent="0.35">
      <c r="A39" s="2">
        <v>35</v>
      </c>
      <c r="B39" s="56" t="s">
        <v>109</v>
      </c>
      <c r="C39" s="56" t="s">
        <v>522</v>
      </c>
      <c r="D39" s="56" t="s">
        <v>50</v>
      </c>
      <c r="E39" s="56" t="s">
        <v>51</v>
      </c>
      <c r="F39" s="56" t="s">
        <v>110</v>
      </c>
      <c r="G39" s="59"/>
      <c r="H39" s="60">
        <v>3.5</v>
      </c>
      <c r="I39" s="2">
        <v>100</v>
      </c>
      <c r="J39" s="59"/>
      <c r="K39" s="56" t="s">
        <v>53</v>
      </c>
      <c r="L39" s="58" t="s">
        <v>466</v>
      </c>
      <c r="M39" s="58" t="s">
        <v>510</v>
      </c>
      <c r="N39" s="59" t="s">
        <v>480</v>
      </c>
      <c r="O39" s="79"/>
      <c r="P39" s="82">
        <v>1</v>
      </c>
      <c r="Q39" s="82"/>
      <c r="R39" s="82"/>
      <c r="S39" s="82"/>
      <c r="T39" s="82">
        <v>1</v>
      </c>
      <c r="U39" s="82">
        <v>1</v>
      </c>
      <c r="V39" s="82"/>
      <c r="W39" s="82"/>
      <c r="X39" s="82"/>
      <c r="Y39" s="82"/>
      <c r="Z39" s="82"/>
      <c r="AA39" s="82">
        <v>1</v>
      </c>
      <c r="AB39" s="82">
        <v>1</v>
      </c>
      <c r="AC39" s="82"/>
      <c r="AD39" s="82"/>
      <c r="AE39" s="82"/>
      <c r="AF39" s="82">
        <f t="shared" si="3"/>
        <v>56</v>
      </c>
      <c r="AG39" s="82">
        <v>14</v>
      </c>
    </row>
    <row r="40" spans="1:33" s="61" customFormat="1" x14ac:dyDescent="0.35">
      <c r="A40" s="2">
        <v>36</v>
      </c>
      <c r="B40" s="56" t="s">
        <v>111</v>
      </c>
      <c r="C40" s="56" t="s">
        <v>523</v>
      </c>
      <c r="D40" s="56" t="s">
        <v>50</v>
      </c>
      <c r="E40" s="56" t="s">
        <v>51</v>
      </c>
      <c r="F40" s="59"/>
      <c r="G40" s="56" t="s">
        <v>28</v>
      </c>
      <c r="H40" s="60">
        <v>7</v>
      </c>
      <c r="I40" s="59"/>
      <c r="J40" s="2">
        <v>100</v>
      </c>
      <c r="K40" s="56" t="s">
        <v>53</v>
      </c>
      <c r="L40" s="58" t="s">
        <v>466</v>
      </c>
      <c r="M40" s="58" t="s">
        <v>1</v>
      </c>
      <c r="N40" s="59" t="s">
        <v>480</v>
      </c>
      <c r="O40" s="79"/>
      <c r="P40" s="82">
        <v>1</v>
      </c>
      <c r="Q40" s="82"/>
      <c r="R40" s="82"/>
      <c r="S40" s="82"/>
      <c r="T40" s="82">
        <v>1</v>
      </c>
      <c r="U40" s="82">
        <v>1</v>
      </c>
      <c r="V40" s="82"/>
      <c r="W40" s="82"/>
      <c r="X40" s="82"/>
      <c r="Y40" s="82"/>
      <c r="Z40" s="82"/>
      <c r="AA40" s="82">
        <v>1</v>
      </c>
      <c r="AB40" s="82">
        <v>1</v>
      </c>
      <c r="AC40" s="82"/>
      <c r="AD40" s="82"/>
      <c r="AE40" s="82"/>
      <c r="AF40" s="82">
        <f t="shared" si="3"/>
        <v>56</v>
      </c>
      <c r="AG40" s="82">
        <v>14</v>
      </c>
    </row>
    <row r="41" spans="1:33" s="61" customFormat="1" x14ac:dyDescent="0.35">
      <c r="A41" s="2">
        <v>37</v>
      </c>
      <c r="B41" s="56" t="s">
        <v>112</v>
      </c>
      <c r="C41" s="56" t="s">
        <v>524</v>
      </c>
      <c r="D41" s="56" t="s">
        <v>50</v>
      </c>
      <c r="E41" s="56" t="s">
        <v>51</v>
      </c>
      <c r="F41" s="56" t="s">
        <v>52</v>
      </c>
      <c r="G41" s="59"/>
      <c r="H41" s="60">
        <v>3.5</v>
      </c>
      <c r="I41" s="2">
        <v>100</v>
      </c>
      <c r="J41" s="59"/>
      <c r="K41" s="56" t="s">
        <v>53</v>
      </c>
      <c r="L41" s="58" t="s">
        <v>466</v>
      </c>
      <c r="M41" s="58" t="s">
        <v>1</v>
      </c>
      <c r="N41" s="59" t="s">
        <v>480</v>
      </c>
      <c r="O41" s="79"/>
      <c r="P41" s="82">
        <v>1</v>
      </c>
      <c r="Q41" s="82"/>
      <c r="R41" s="82"/>
      <c r="S41" s="82"/>
      <c r="T41" s="82">
        <v>1</v>
      </c>
      <c r="U41" s="82">
        <v>1</v>
      </c>
      <c r="V41" s="82"/>
      <c r="W41" s="82"/>
      <c r="X41" s="82"/>
      <c r="Y41" s="82"/>
      <c r="Z41" s="82"/>
      <c r="AA41" s="82">
        <v>1</v>
      </c>
      <c r="AB41" s="82">
        <v>1</v>
      </c>
      <c r="AC41" s="82"/>
      <c r="AD41" s="82"/>
      <c r="AE41" s="82"/>
      <c r="AF41" s="82">
        <f t="shared" si="3"/>
        <v>56</v>
      </c>
      <c r="AG41" s="82">
        <v>14</v>
      </c>
    </row>
    <row r="42" spans="1:33" s="61" customFormat="1" x14ac:dyDescent="0.35">
      <c r="A42" s="2">
        <v>38</v>
      </c>
      <c r="B42" s="56" t="s">
        <v>113</v>
      </c>
      <c r="C42" s="56" t="s">
        <v>525</v>
      </c>
      <c r="D42" s="56" t="s">
        <v>50</v>
      </c>
      <c r="E42" s="56" t="s">
        <v>51</v>
      </c>
      <c r="F42" s="56" t="s">
        <v>114</v>
      </c>
      <c r="G42" s="59"/>
      <c r="H42" s="2">
        <v>10</v>
      </c>
      <c r="I42" s="2">
        <v>100</v>
      </c>
      <c r="J42" s="59"/>
      <c r="K42" s="56" t="s">
        <v>53</v>
      </c>
      <c r="L42" s="58" t="s">
        <v>466</v>
      </c>
      <c r="M42" s="58" t="s">
        <v>1</v>
      </c>
      <c r="N42" s="59" t="s">
        <v>480</v>
      </c>
      <c r="O42" s="79"/>
      <c r="P42" s="82">
        <v>1</v>
      </c>
      <c r="Q42" s="82"/>
      <c r="R42" s="82"/>
      <c r="S42" s="82"/>
      <c r="T42" s="82">
        <v>1</v>
      </c>
      <c r="U42" s="82">
        <v>1</v>
      </c>
      <c r="V42" s="82"/>
      <c r="W42" s="82"/>
      <c r="X42" s="82"/>
      <c r="Y42" s="82"/>
      <c r="Z42" s="82"/>
      <c r="AA42" s="82">
        <v>1</v>
      </c>
      <c r="AB42" s="82">
        <v>1</v>
      </c>
      <c r="AC42" s="82"/>
      <c r="AD42" s="82"/>
      <c r="AE42" s="82"/>
      <c r="AF42" s="82">
        <f t="shared" si="3"/>
        <v>56</v>
      </c>
      <c r="AG42" s="82">
        <v>14</v>
      </c>
    </row>
    <row r="43" spans="1:33" s="61" customFormat="1" ht="40" x14ac:dyDescent="0.35">
      <c r="A43" s="2">
        <v>39</v>
      </c>
      <c r="B43" s="56" t="s">
        <v>115</v>
      </c>
      <c r="C43" s="56" t="s">
        <v>526</v>
      </c>
      <c r="D43" s="56" t="s">
        <v>50</v>
      </c>
      <c r="E43" s="56" t="s">
        <v>51</v>
      </c>
      <c r="F43" s="56" t="s">
        <v>116</v>
      </c>
      <c r="G43" s="59"/>
      <c r="H43" s="60">
        <v>3.5</v>
      </c>
      <c r="I43" s="2">
        <v>100</v>
      </c>
      <c r="J43" s="59"/>
      <c r="K43" s="56" t="s">
        <v>69</v>
      </c>
      <c r="L43" s="58" t="s">
        <v>466</v>
      </c>
      <c r="M43" s="58" t="s">
        <v>1</v>
      </c>
      <c r="N43" s="59" t="s">
        <v>480</v>
      </c>
      <c r="O43" s="79"/>
      <c r="P43" s="82">
        <v>1</v>
      </c>
      <c r="Q43" s="82"/>
      <c r="R43" s="82"/>
      <c r="S43" s="82"/>
      <c r="T43" s="82">
        <v>1</v>
      </c>
      <c r="U43" s="82">
        <v>1</v>
      </c>
      <c r="V43" s="82"/>
      <c r="W43" s="82"/>
      <c r="X43" s="82"/>
      <c r="Y43" s="82"/>
      <c r="Z43" s="82"/>
      <c r="AA43" s="82">
        <v>1</v>
      </c>
      <c r="AB43" s="82">
        <v>1</v>
      </c>
      <c r="AC43" s="82"/>
      <c r="AD43" s="82"/>
      <c r="AE43" s="82"/>
      <c r="AF43" s="82">
        <f t="shared" si="3"/>
        <v>56</v>
      </c>
      <c r="AG43" s="82">
        <v>14</v>
      </c>
    </row>
    <row r="44" spans="1:33" s="61" customFormat="1" ht="40" x14ac:dyDescent="0.35">
      <c r="A44" s="2">
        <v>40</v>
      </c>
      <c r="B44" s="56" t="s">
        <v>117</v>
      </c>
      <c r="C44" s="56" t="s">
        <v>533</v>
      </c>
      <c r="D44" s="56" t="s">
        <v>50</v>
      </c>
      <c r="E44" s="56" t="s">
        <v>51</v>
      </c>
      <c r="F44" s="56" t="s">
        <v>52</v>
      </c>
      <c r="G44" s="59"/>
      <c r="H44" s="60">
        <v>3.5</v>
      </c>
      <c r="I44" s="2">
        <v>100</v>
      </c>
      <c r="J44" s="59"/>
      <c r="K44" s="56" t="s">
        <v>69</v>
      </c>
      <c r="L44" s="58" t="s">
        <v>466</v>
      </c>
      <c r="M44" s="58" t="s">
        <v>1</v>
      </c>
      <c r="N44" s="59" t="s">
        <v>480</v>
      </c>
      <c r="O44" s="79"/>
      <c r="P44" s="82">
        <v>1</v>
      </c>
      <c r="Q44" s="82"/>
      <c r="R44" s="82"/>
      <c r="S44" s="82"/>
      <c r="T44" s="82">
        <v>1</v>
      </c>
      <c r="U44" s="82">
        <v>1</v>
      </c>
      <c r="V44" s="82"/>
      <c r="W44" s="82"/>
      <c r="X44" s="82"/>
      <c r="Y44" s="82"/>
      <c r="Z44" s="82"/>
      <c r="AA44" s="82">
        <v>1</v>
      </c>
      <c r="AB44" s="82">
        <v>1</v>
      </c>
      <c r="AC44" s="82"/>
      <c r="AD44" s="82"/>
      <c r="AE44" s="82"/>
      <c r="AF44" s="82">
        <f t="shared" si="3"/>
        <v>56</v>
      </c>
      <c r="AG44" s="82">
        <v>14</v>
      </c>
    </row>
    <row r="45" spans="1:33" s="61" customFormat="1" ht="40" x14ac:dyDescent="0.35">
      <c r="A45" s="2">
        <v>41</v>
      </c>
      <c r="B45" s="56" t="s">
        <v>118</v>
      </c>
      <c r="C45" s="56" t="s">
        <v>532</v>
      </c>
      <c r="D45" s="56" t="s">
        <v>50</v>
      </c>
      <c r="E45" s="56" t="s">
        <v>51</v>
      </c>
      <c r="F45" s="59"/>
      <c r="G45" s="56" t="s">
        <v>55</v>
      </c>
      <c r="H45" s="60">
        <v>3.5</v>
      </c>
      <c r="I45" s="59"/>
      <c r="J45" s="2">
        <v>100</v>
      </c>
      <c r="K45" s="56" t="s">
        <v>69</v>
      </c>
      <c r="L45" s="58" t="s">
        <v>466</v>
      </c>
      <c r="M45" s="58" t="s">
        <v>1</v>
      </c>
      <c r="N45" s="59" t="s">
        <v>480</v>
      </c>
      <c r="O45" s="79"/>
      <c r="P45" s="82">
        <v>1</v>
      </c>
      <c r="Q45" s="82"/>
      <c r="R45" s="82"/>
      <c r="S45" s="82"/>
      <c r="T45" s="82">
        <v>1</v>
      </c>
      <c r="U45" s="82">
        <v>1</v>
      </c>
      <c r="V45" s="82"/>
      <c r="W45" s="82"/>
      <c r="X45" s="82"/>
      <c r="Y45" s="82"/>
      <c r="Z45" s="82"/>
      <c r="AA45" s="82">
        <v>1</v>
      </c>
      <c r="AB45" s="82">
        <v>1</v>
      </c>
      <c r="AC45" s="82"/>
      <c r="AD45" s="82"/>
      <c r="AE45" s="82"/>
      <c r="AF45" s="82">
        <f t="shared" si="3"/>
        <v>56</v>
      </c>
      <c r="AG45" s="82">
        <v>14</v>
      </c>
    </row>
    <row r="46" spans="1:33" s="61" customFormat="1" ht="40" x14ac:dyDescent="0.35">
      <c r="A46" s="2">
        <v>42</v>
      </c>
      <c r="B46" s="56" t="s">
        <v>119</v>
      </c>
      <c r="C46" s="56" t="s">
        <v>531</v>
      </c>
      <c r="D46" s="56" t="s">
        <v>50</v>
      </c>
      <c r="E46" s="56" t="s">
        <v>84</v>
      </c>
      <c r="F46" s="56" t="s">
        <v>52</v>
      </c>
      <c r="G46" s="59"/>
      <c r="H46" s="60">
        <v>3.5</v>
      </c>
      <c r="I46" s="2">
        <v>100</v>
      </c>
      <c r="J46" s="59"/>
      <c r="K46" s="56" t="s">
        <v>69</v>
      </c>
      <c r="L46" s="58" t="s">
        <v>466</v>
      </c>
      <c r="M46" s="58" t="s">
        <v>1</v>
      </c>
      <c r="N46" s="59" t="s">
        <v>480</v>
      </c>
      <c r="O46" s="79"/>
      <c r="P46" s="82"/>
      <c r="Q46" s="82">
        <v>1</v>
      </c>
      <c r="R46" s="82"/>
      <c r="S46" s="82"/>
      <c r="T46" s="82">
        <v>1</v>
      </c>
      <c r="U46" s="82">
        <v>1</v>
      </c>
      <c r="V46" s="82"/>
      <c r="W46" s="82"/>
      <c r="X46" s="82"/>
      <c r="Y46" s="82"/>
      <c r="Z46" s="82"/>
      <c r="AA46" s="82">
        <v>1</v>
      </c>
      <c r="AB46" s="82">
        <v>1</v>
      </c>
      <c r="AC46" s="82"/>
      <c r="AD46" s="82"/>
      <c r="AE46" s="82"/>
      <c r="AF46" s="82">
        <f t="shared" si="3"/>
        <v>56</v>
      </c>
      <c r="AG46" s="82">
        <v>14</v>
      </c>
    </row>
    <row r="47" spans="1:33" s="61" customFormat="1" ht="40" x14ac:dyDescent="0.35">
      <c r="A47" s="2">
        <v>43</v>
      </c>
      <c r="B47" s="56" t="s">
        <v>120</v>
      </c>
      <c r="C47" s="56" t="s">
        <v>527</v>
      </c>
      <c r="D47" s="56" t="s">
        <v>50</v>
      </c>
      <c r="E47" s="56" t="s">
        <v>51</v>
      </c>
      <c r="F47" s="59"/>
      <c r="G47" s="56" t="s">
        <v>55</v>
      </c>
      <c r="H47" s="60">
        <v>3.5</v>
      </c>
      <c r="I47" s="59"/>
      <c r="J47" s="2">
        <v>100</v>
      </c>
      <c r="K47" s="56" t="s">
        <v>69</v>
      </c>
      <c r="L47" s="58" t="s">
        <v>466</v>
      </c>
      <c r="M47" s="58" t="s">
        <v>1</v>
      </c>
      <c r="N47" s="59" t="s">
        <v>480</v>
      </c>
      <c r="O47" s="79"/>
      <c r="P47" s="82">
        <v>1</v>
      </c>
      <c r="Q47" s="82"/>
      <c r="R47" s="82"/>
      <c r="S47" s="82"/>
      <c r="T47" s="82">
        <v>1</v>
      </c>
      <c r="U47" s="82">
        <v>1</v>
      </c>
      <c r="V47" s="82"/>
      <c r="W47" s="82"/>
      <c r="X47" s="82"/>
      <c r="Y47" s="82"/>
      <c r="Z47" s="82"/>
      <c r="AA47" s="82">
        <v>1</v>
      </c>
      <c r="AB47" s="82">
        <v>1</v>
      </c>
      <c r="AC47" s="82"/>
      <c r="AD47" s="82"/>
      <c r="AE47" s="82"/>
      <c r="AF47" s="82">
        <f t="shared" si="3"/>
        <v>56</v>
      </c>
      <c r="AG47" s="82">
        <v>14</v>
      </c>
    </row>
    <row r="48" spans="1:33" s="61" customFormat="1" x14ac:dyDescent="0.35">
      <c r="A48" s="2">
        <v>44</v>
      </c>
      <c r="B48" s="56" t="s">
        <v>121</v>
      </c>
      <c r="C48" s="56" t="s">
        <v>529</v>
      </c>
      <c r="D48" s="56" t="s">
        <v>122</v>
      </c>
      <c r="E48" s="56" t="s">
        <v>59</v>
      </c>
      <c r="F48" s="56" t="s">
        <v>123</v>
      </c>
      <c r="G48" s="56" t="s">
        <v>124</v>
      </c>
      <c r="H48" s="56" t="s">
        <v>125</v>
      </c>
      <c r="I48" s="2">
        <v>100</v>
      </c>
      <c r="J48" s="2">
        <v>100</v>
      </c>
      <c r="K48" s="59" t="s">
        <v>3</v>
      </c>
      <c r="L48" s="58" t="s">
        <v>466</v>
      </c>
      <c r="M48" s="58" t="s">
        <v>23</v>
      </c>
      <c r="N48" s="59" t="s">
        <v>497</v>
      </c>
      <c r="O48" s="79"/>
      <c r="P48" s="82"/>
      <c r="Q48" s="82"/>
      <c r="R48" s="82">
        <v>6</v>
      </c>
      <c r="S48" s="82"/>
      <c r="T48" s="82">
        <v>10</v>
      </c>
      <c r="U48" s="82">
        <v>2</v>
      </c>
      <c r="V48" s="82"/>
      <c r="W48" s="82">
        <v>2</v>
      </c>
      <c r="X48" s="82">
        <v>1</v>
      </c>
      <c r="Y48" s="82">
        <v>2</v>
      </c>
      <c r="Z48" s="82">
        <v>2</v>
      </c>
      <c r="AA48" s="82">
        <v>2</v>
      </c>
      <c r="AB48" s="82">
        <v>2</v>
      </c>
      <c r="AC48" s="82"/>
      <c r="AD48" s="82">
        <v>2</v>
      </c>
      <c r="AE48" s="82"/>
      <c r="AF48" s="82">
        <f t="shared" si="3"/>
        <v>64</v>
      </c>
      <c r="AG48" s="82">
        <v>16</v>
      </c>
    </row>
    <row r="49" spans="1:33" s="61" customFormat="1" ht="40" x14ac:dyDescent="0.35">
      <c r="A49" s="2">
        <v>45</v>
      </c>
      <c r="B49" s="56" t="s">
        <v>126</v>
      </c>
      <c r="C49" s="56" t="s">
        <v>528</v>
      </c>
      <c r="D49" s="56" t="s">
        <v>50</v>
      </c>
      <c r="E49" s="56" t="s">
        <v>59</v>
      </c>
      <c r="F49" s="56" t="s">
        <v>127</v>
      </c>
      <c r="G49" s="56" t="s">
        <v>128</v>
      </c>
      <c r="H49" s="56" t="s">
        <v>66</v>
      </c>
      <c r="I49" s="2">
        <v>100</v>
      </c>
      <c r="J49" s="2">
        <v>100</v>
      </c>
      <c r="K49" s="56" t="s">
        <v>5</v>
      </c>
      <c r="L49" s="58" t="s">
        <v>466</v>
      </c>
      <c r="M49" s="58" t="s">
        <v>534</v>
      </c>
      <c r="N49" s="59" t="s">
        <v>501</v>
      </c>
      <c r="O49" s="79" t="s">
        <v>570</v>
      </c>
      <c r="P49" s="82"/>
      <c r="Q49" s="82"/>
      <c r="R49" s="82">
        <v>2</v>
      </c>
      <c r="S49" s="82"/>
      <c r="T49" s="82">
        <v>6</v>
      </c>
      <c r="U49" s="82"/>
      <c r="V49" s="82"/>
      <c r="W49" s="82"/>
      <c r="X49" s="82">
        <v>2</v>
      </c>
      <c r="Y49" s="82">
        <v>2</v>
      </c>
      <c r="Z49" s="82">
        <v>1</v>
      </c>
      <c r="AA49" s="82"/>
      <c r="AB49" s="82">
        <v>2</v>
      </c>
      <c r="AC49" s="82">
        <v>2</v>
      </c>
      <c r="AD49" s="82"/>
      <c r="AE49" s="82"/>
      <c r="AF49" s="82">
        <f t="shared" si="3"/>
        <v>112</v>
      </c>
      <c r="AG49" s="82">
        <v>28</v>
      </c>
    </row>
    <row r="50" spans="1:33" s="61" customFormat="1" ht="40" x14ac:dyDescent="0.35">
      <c r="A50" s="2">
        <v>46</v>
      </c>
      <c r="B50" s="56" t="s">
        <v>129</v>
      </c>
      <c r="C50" s="56" t="s">
        <v>535</v>
      </c>
      <c r="D50" s="56" t="s">
        <v>50</v>
      </c>
      <c r="E50" s="56" t="s">
        <v>51</v>
      </c>
      <c r="F50" s="56" t="s">
        <v>52</v>
      </c>
      <c r="G50" s="59"/>
      <c r="H50" s="60">
        <v>3.5</v>
      </c>
      <c r="I50" s="2">
        <v>100</v>
      </c>
      <c r="J50" s="59"/>
      <c r="K50" s="56" t="s">
        <v>69</v>
      </c>
      <c r="L50" s="58" t="s">
        <v>466</v>
      </c>
      <c r="M50" s="58" t="s">
        <v>1</v>
      </c>
      <c r="N50" s="59" t="s">
        <v>480</v>
      </c>
      <c r="O50" s="79"/>
      <c r="P50" s="82">
        <v>1</v>
      </c>
      <c r="Q50" s="82"/>
      <c r="R50" s="82"/>
      <c r="S50" s="82"/>
      <c r="T50" s="82">
        <v>1</v>
      </c>
      <c r="U50" s="82">
        <v>1</v>
      </c>
      <c r="V50" s="82"/>
      <c r="W50" s="82"/>
      <c r="X50" s="82"/>
      <c r="Y50" s="82"/>
      <c r="Z50" s="82"/>
      <c r="AA50" s="82">
        <v>1</v>
      </c>
      <c r="AB50" s="82">
        <v>1</v>
      </c>
      <c r="AC50" s="82"/>
      <c r="AD50" s="82"/>
      <c r="AE50" s="82"/>
      <c r="AF50" s="82">
        <f t="shared" si="3"/>
        <v>56</v>
      </c>
      <c r="AG50" s="82">
        <v>14</v>
      </c>
    </row>
    <row r="51" spans="1:33" s="61" customFormat="1" x14ac:dyDescent="0.35">
      <c r="A51" s="2">
        <v>47</v>
      </c>
      <c r="B51" s="56" t="s">
        <v>11</v>
      </c>
      <c r="C51" s="56" t="s">
        <v>530</v>
      </c>
      <c r="D51" s="56" t="s">
        <v>50</v>
      </c>
      <c r="E51" s="56" t="s">
        <v>59</v>
      </c>
      <c r="F51" s="56" t="s">
        <v>127</v>
      </c>
      <c r="G51" s="56" t="s">
        <v>55</v>
      </c>
      <c r="H51" s="56" t="s">
        <v>66</v>
      </c>
      <c r="I51" s="2">
        <v>100</v>
      </c>
      <c r="J51" s="2">
        <v>100</v>
      </c>
      <c r="K51" s="56" t="s">
        <v>5</v>
      </c>
      <c r="L51" s="58" t="s">
        <v>466</v>
      </c>
      <c r="M51" s="58" t="s">
        <v>534</v>
      </c>
      <c r="N51" s="59" t="s">
        <v>501</v>
      </c>
      <c r="O51" s="79"/>
      <c r="P51" s="82"/>
      <c r="Q51" s="82"/>
      <c r="R51" s="82">
        <v>2</v>
      </c>
      <c r="S51" s="82"/>
      <c r="T51" s="82">
        <v>6</v>
      </c>
      <c r="U51" s="82"/>
      <c r="V51" s="82"/>
      <c r="W51" s="82">
        <v>1</v>
      </c>
      <c r="X51" s="82">
        <v>1</v>
      </c>
      <c r="Y51" s="82">
        <v>2</v>
      </c>
      <c r="Z51" s="82">
        <v>2</v>
      </c>
      <c r="AA51" s="82"/>
      <c r="AB51" s="82">
        <v>2</v>
      </c>
      <c r="AC51" s="82">
        <v>2</v>
      </c>
      <c r="AD51" s="82"/>
      <c r="AE51" s="82"/>
      <c r="AF51" s="82">
        <f t="shared" si="3"/>
        <v>112</v>
      </c>
      <c r="AG51" s="82">
        <v>28</v>
      </c>
    </row>
    <row r="52" spans="1:33" s="61" customFormat="1" x14ac:dyDescent="0.35">
      <c r="A52" s="2">
        <v>48</v>
      </c>
      <c r="B52" s="56" t="s">
        <v>37</v>
      </c>
      <c r="C52" s="56" t="s">
        <v>31</v>
      </c>
      <c r="D52" s="56" t="s">
        <v>50</v>
      </c>
      <c r="E52" s="56" t="s">
        <v>59</v>
      </c>
      <c r="F52" s="56" t="s">
        <v>32</v>
      </c>
      <c r="G52" s="56" t="s">
        <v>55</v>
      </c>
      <c r="H52" s="56" t="s">
        <v>66</v>
      </c>
      <c r="I52" s="2">
        <v>100</v>
      </c>
      <c r="J52" s="2">
        <v>100</v>
      </c>
      <c r="K52" s="56" t="s">
        <v>5</v>
      </c>
      <c r="L52" s="58" t="s">
        <v>466</v>
      </c>
      <c r="M52" s="58" t="s">
        <v>534</v>
      </c>
      <c r="N52" s="59" t="s">
        <v>501</v>
      </c>
      <c r="O52" s="79"/>
      <c r="P52" s="82"/>
      <c r="Q52" s="82"/>
      <c r="R52" s="82">
        <v>1</v>
      </c>
      <c r="S52" s="82"/>
      <c r="T52" s="82">
        <v>6</v>
      </c>
      <c r="U52" s="82"/>
      <c r="V52" s="82"/>
      <c r="W52" s="82"/>
      <c r="X52" s="82">
        <v>1</v>
      </c>
      <c r="Y52" s="82">
        <v>2</v>
      </c>
      <c r="Z52" s="82">
        <v>1</v>
      </c>
      <c r="AA52" s="82"/>
      <c r="AB52" s="82">
        <v>2</v>
      </c>
      <c r="AC52" s="82">
        <v>2</v>
      </c>
      <c r="AD52" s="82"/>
      <c r="AE52" s="82"/>
      <c r="AF52" s="82">
        <f t="shared" si="3"/>
        <v>112</v>
      </c>
      <c r="AG52" s="82">
        <v>28</v>
      </c>
    </row>
    <row r="53" spans="1:33" s="61" customFormat="1" x14ac:dyDescent="0.35">
      <c r="A53" s="2">
        <v>49</v>
      </c>
      <c r="B53" s="56" t="s">
        <v>130</v>
      </c>
      <c r="C53" s="56" t="s">
        <v>536</v>
      </c>
      <c r="D53" s="56" t="s">
        <v>122</v>
      </c>
      <c r="E53" s="56" t="s">
        <v>84</v>
      </c>
      <c r="F53" s="56" t="s">
        <v>123</v>
      </c>
      <c r="G53" s="59"/>
      <c r="H53" s="56" t="s">
        <v>125</v>
      </c>
      <c r="I53" s="2">
        <v>100</v>
      </c>
      <c r="J53" s="59"/>
      <c r="K53" s="59" t="s">
        <v>2</v>
      </c>
      <c r="L53" s="58" t="s">
        <v>466</v>
      </c>
      <c r="M53" s="58" t="s">
        <v>534</v>
      </c>
      <c r="N53" s="59" t="s">
        <v>497</v>
      </c>
      <c r="O53" s="79"/>
      <c r="P53" s="82"/>
      <c r="Q53" s="82"/>
      <c r="R53" s="82">
        <v>6</v>
      </c>
      <c r="S53" s="82"/>
      <c r="T53" s="82">
        <v>10</v>
      </c>
      <c r="U53" s="82">
        <v>2</v>
      </c>
      <c r="V53" s="82"/>
      <c r="W53" s="82">
        <v>2</v>
      </c>
      <c r="X53" s="82">
        <v>1</v>
      </c>
      <c r="Y53" s="82">
        <v>2</v>
      </c>
      <c r="Z53" s="82">
        <v>2</v>
      </c>
      <c r="AA53" s="82">
        <v>2</v>
      </c>
      <c r="AB53" s="82">
        <v>2</v>
      </c>
      <c r="AC53" s="82"/>
      <c r="AD53" s="82">
        <v>2</v>
      </c>
      <c r="AE53" s="82"/>
      <c r="AF53" s="82">
        <f t="shared" si="3"/>
        <v>64</v>
      </c>
      <c r="AG53" s="82">
        <v>16</v>
      </c>
    </row>
    <row r="54" spans="1:33" s="61" customFormat="1" ht="60" x14ac:dyDescent="0.35">
      <c r="A54" s="2">
        <v>50</v>
      </c>
      <c r="B54" s="56" t="s">
        <v>131</v>
      </c>
      <c r="C54" s="56" t="s">
        <v>537</v>
      </c>
      <c r="D54" s="56" t="s">
        <v>50</v>
      </c>
      <c r="E54" s="56" t="s">
        <v>51</v>
      </c>
      <c r="F54" s="56" t="s">
        <v>132</v>
      </c>
      <c r="G54" s="59"/>
      <c r="H54" s="2">
        <v>7</v>
      </c>
      <c r="I54" s="2">
        <v>100</v>
      </c>
      <c r="J54" s="59"/>
      <c r="K54" s="56" t="s">
        <v>53</v>
      </c>
      <c r="L54" s="58" t="s">
        <v>466</v>
      </c>
      <c r="M54" s="58" t="s">
        <v>1</v>
      </c>
      <c r="N54" s="59" t="s">
        <v>480</v>
      </c>
      <c r="O54" s="79"/>
      <c r="P54" s="82">
        <v>1</v>
      </c>
      <c r="Q54" s="82"/>
      <c r="R54" s="82"/>
      <c r="S54" s="82"/>
      <c r="T54" s="82">
        <v>1</v>
      </c>
      <c r="U54" s="82">
        <v>1</v>
      </c>
      <c r="V54" s="82"/>
      <c r="W54" s="82"/>
      <c r="X54" s="82"/>
      <c r="Y54" s="82"/>
      <c r="Z54" s="82"/>
      <c r="AA54" s="82">
        <v>1</v>
      </c>
      <c r="AB54" s="82">
        <v>1</v>
      </c>
      <c r="AC54" s="82"/>
      <c r="AD54" s="82"/>
      <c r="AE54" s="82"/>
      <c r="AF54" s="82">
        <f t="shared" si="3"/>
        <v>56</v>
      </c>
      <c r="AG54" s="82">
        <v>14</v>
      </c>
    </row>
    <row r="55" spans="1:33" s="61" customFormat="1" x14ac:dyDescent="0.35">
      <c r="A55" s="2">
        <v>51</v>
      </c>
      <c r="B55" s="56" t="s">
        <v>133</v>
      </c>
      <c r="C55" s="56" t="s">
        <v>568</v>
      </c>
      <c r="D55" s="56" t="s">
        <v>50</v>
      </c>
      <c r="E55" s="56" t="s">
        <v>51</v>
      </c>
      <c r="F55" s="59"/>
      <c r="G55" s="56" t="s">
        <v>55</v>
      </c>
      <c r="H55" s="60">
        <v>3.5</v>
      </c>
      <c r="I55" s="59"/>
      <c r="J55" s="2">
        <v>100</v>
      </c>
      <c r="K55" s="56" t="s">
        <v>134</v>
      </c>
      <c r="L55" s="58" t="s">
        <v>466</v>
      </c>
      <c r="M55" s="58" t="s">
        <v>1</v>
      </c>
      <c r="N55" s="59" t="s">
        <v>480</v>
      </c>
      <c r="O55" s="79"/>
      <c r="P55" s="82">
        <v>1</v>
      </c>
      <c r="Q55" s="82"/>
      <c r="R55" s="82"/>
      <c r="S55" s="82"/>
      <c r="T55" s="82">
        <v>1</v>
      </c>
      <c r="U55" s="82">
        <v>1</v>
      </c>
      <c r="V55" s="82"/>
      <c r="W55" s="82"/>
      <c r="X55" s="82"/>
      <c r="Y55" s="82"/>
      <c r="Z55" s="82"/>
      <c r="AA55" s="82">
        <v>1</v>
      </c>
      <c r="AB55" s="82">
        <v>1</v>
      </c>
      <c r="AC55" s="82"/>
      <c r="AD55" s="82"/>
      <c r="AE55" s="82"/>
      <c r="AF55" s="82">
        <f t="shared" si="3"/>
        <v>56</v>
      </c>
      <c r="AG55" s="82">
        <v>14</v>
      </c>
    </row>
    <row r="56" spans="1:33" s="61" customFormat="1" ht="40" x14ac:dyDescent="0.35">
      <c r="A56" s="2">
        <v>52</v>
      </c>
      <c r="B56" s="56" t="s">
        <v>135</v>
      </c>
      <c r="C56" s="56" t="s">
        <v>567</v>
      </c>
      <c r="D56" s="56" t="s">
        <v>50</v>
      </c>
      <c r="E56" s="56" t="s">
        <v>59</v>
      </c>
      <c r="F56" s="56" t="s">
        <v>52</v>
      </c>
      <c r="G56" s="56" t="s">
        <v>55</v>
      </c>
      <c r="H56" s="2">
        <v>3</v>
      </c>
      <c r="I56" s="2">
        <v>100</v>
      </c>
      <c r="J56" s="2">
        <v>100</v>
      </c>
      <c r="K56" s="56" t="s">
        <v>69</v>
      </c>
      <c r="L56" s="58" t="s">
        <v>466</v>
      </c>
      <c r="M56" s="58" t="s">
        <v>1</v>
      </c>
      <c r="N56" s="59" t="s">
        <v>480</v>
      </c>
      <c r="O56" s="79" t="s">
        <v>604</v>
      </c>
      <c r="P56" s="82">
        <v>2</v>
      </c>
      <c r="Q56" s="82"/>
      <c r="R56" s="82"/>
      <c r="S56" s="82"/>
      <c r="T56" s="82">
        <v>2</v>
      </c>
      <c r="U56" s="82">
        <v>2</v>
      </c>
      <c r="V56" s="82"/>
      <c r="W56" s="82"/>
      <c r="X56" s="82"/>
      <c r="Y56" s="82"/>
      <c r="Z56" s="82"/>
      <c r="AA56" s="82">
        <v>2</v>
      </c>
      <c r="AB56" s="82">
        <v>2</v>
      </c>
      <c r="AC56" s="82"/>
      <c r="AD56" s="82"/>
      <c r="AE56" s="82"/>
      <c r="AF56" s="82">
        <f t="shared" si="3"/>
        <v>56</v>
      </c>
      <c r="AG56" s="82">
        <v>14</v>
      </c>
    </row>
    <row r="57" spans="1:33" s="61" customFormat="1" ht="40" x14ac:dyDescent="0.35">
      <c r="A57" s="2">
        <v>53</v>
      </c>
      <c r="B57" s="56" t="s">
        <v>15</v>
      </c>
      <c r="C57" s="56" t="s">
        <v>566</v>
      </c>
      <c r="D57" s="56" t="s">
        <v>50</v>
      </c>
      <c r="E57" s="56" t="s">
        <v>51</v>
      </c>
      <c r="F57" s="59"/>
      <c r="G57" s="56" t="s">
        <v>55</v>
      </c>
      <c r="H57" s="60">
        <v>3.5</v>
      </c>
      <c r="I57" s="59"/>
      <c r="J57" s="2">
        <v>100</v>
      </c>
      <c r="K57" s="56" t="s">
        <v>69</v>
      </c>
      <c r="L57" s="58" t="s">
        <v>466</v>
      </c>
      <c r="M57" s="58" t="s">
        <v>1</v>
      </c>
      <c r="N57" s="59" t="s">
        <v>480</v>
      </c>
      <c r="O57" s="79"/>
      <c r="P57" s="82">
        <v>1</v>
      </c>
      <c r="Q57" s="82"/>
      <c r="R57" s="82"/>
      <c r="S57" s="82"/>
      <c r="T57" s="82">
        <v>1</v>
      </c>
      <c r="U57" s="82">
        <v>1</v>
      </c>
      <c r="V57" s="82"/>
      <c r="W57" s="82"/>
      <c r="X57" s="82"/>
      <c r="Y57" s="82"/>
      <c r="Z57" s="82"/>
      <c r="AA57" s="82">
        <v>1</v>
      </c>
      <c r="AB57" s="82">
        <v>1</v>
      </c>
      <c r="AC57" s="82"/>
      <c r="AD57" s="82"/>
      <c r="AE57" s="82"/>
      <c r="AF57" s="82">
        <f t="shared" si="3"/>
        <v>56</v>
      </c>
      <c r="AG57" s="82">
        <v>14</v>
      </c>
    </row>
    <row r="58" spans="1:33" s="61" customFormat="1" x14ac:dyDescent="0.35">
      <c r="A58" s="2">
        <v>54</v>
      </c>
      <c r="B58" s="56" t="s">
        <v>17</v>
      </c>
      <c r="C58" s="56" t="s">
        <v>39</v>
      </c>
      <c r="D58" s="56" t="s">
        <v>50</v>
      </c>
      <c r="E58" s="56" t="s">
        <v>59</v>
      </c>
      <c r="F58" s="56" t="s">
        <v>136</v>
      </c>
      <c r="G58" s="56" t="s">
        <v>55</v>
      </c>
      <c r="H58" s="56" t="s">
        <v>137</v>
      </c>
      <c r="I58" s="2">
        <v>100</v>
      </c>
      <c r="J58" s="2">
        <v>100</v>
      </c>
      <c r="K58" s="56" t="s">
        <v>134</v>
      </c>
      <c r="L58" s="58" t="s">
        <v>466</v>
      </c>
      <c r="M58" s="58" t="s">
        <v>1</v>
      </c>
      <c r="N58" s="59" t="s">
        <v>480</v>
      </c>
      <c r="O58" s="79"/>
      <c r="P58" s="82">
        <v>2</v>
      </c>
      <c r="Q58" s="82"/>
      <c r="R58" s="82"/>
      <c r="S58" s="82"/>
      <c r="T58" s="82">
        <v>2</v>
      </c>
      <c r="U58" s="82">
        <v>2</v>
      </c>
      <c r="V58" s="82"/>
      <c r="W58" s="82"/>
      <c r="X58" s="82"/>
      <c r="Y58" s="82"/>
      <c r="Z58" s="82"/>
      <c r="AA58" s="82">
        <v>2</v>
      </c>
      <c r="AB58" s="82">
        <v>2</v>
      </c>
      <c r="AC58" s="82"/>
      <c r="AD58" s="82"/>
      <c r="AE58" s="82"/>
      <c r="AF58" s="82">
        <f t="shared" si="3"/>
        <v>56</v>
      </c>
      <c r="AG58" s="82">
        <v>14</v>
      </c>
    </row>
    <row r="59" spans="1:33" s="61" customFormat="1" x14ac:dyDescent="0.35">
      <c r="A59" s="2">
        <v>55</v>
      </c>
      <c r="B59" s="56" t="s">
        <v>39</v>
      </c>
      <c r="C59" s="56" t="s">
        <v>565</v>
      </c>
      <c r="D59" s="56" t="s">
        <v>50</v>
      </c>
      <c r="E59" s="56" t="s">
        <v>84</v>
      </c>
      <c r="F59" s="56" t="s">
        <v>138</v>
      </c>
      <c r="G59" s="59"/>
      <c r="H59" s="60">
        <v>5.5</v>
      </c>
      <c r="I59" s="2">
        <v>100</v>
      </c>
      <c r="J59" s="59"/>
      <c r="K59" s="56" t="s">
        <v>53</v>
      </c>
      <c r="L59" s="58" t="s">
        <v>466</v>
      </c>
      <c r="M59" s="58" t="s">
        <v>1</v>
      </c>
      <c r="N59" s="59" t="s">
        <v>480</v>
      </c>
      <c r="O59" s="79"/>
      <c r="P59" s="82"/>
      <c r="Q59" s="82">
        <v>1</v>
      </c>
      <c r="R59" s="82"/>
      <c r="S59" s="82"/>
      <c r="T59" s="82">
        <v>1</v>
      </c>
      <c r="U59" s="82">
        <v>1</v>
      </c>
      <c r="V59" s="82"/>
      <c r="W59" s="82"/>
      <c r="X59" s="82"/>
      <c r="Y59" s="82"/>
      <c r="Z59" s="82"/>
      <c r="AA59" s="82">
        <v>1</v>
      </c>
      <c r="AB59" s="82">
        <v>1</v>
      </c>
      <c r="AC59" s="82"/>
      <c r="AD59" s="82"/>
      <c r="AE59" s="82"/>
      <c r="AF59" s="82">
        <f t="shared" si="3"/>
        <v>56</v>
      </c>
      <c r="AG59" s="82">
        <v>14</v>
      </c>
    </row>
    <row r="60" spans="1:33" s="61" customFormat="1" x14ac:dyDescent="0.35">
      <c r="A60" s="2">
        <v>56</v>
      </c>
      <c r="B60" s="56" t="s">
        <v>139</v>
      </c>
      <c r="C60" s="56" t="s">
        <v>564</v>
      </c>
      <c r="D60" s="56" t="s">
        <v>50</v>
      </c>
      <c r="E60" s="56" t="s">
        <v>51</v>
      </c>
      <c r="F60" s="56" t="s">
        <v>35</v>
      </c>
      <c r="G60" s="59"/>
      <c r="H60" s="60">
        <v>5.5</v>
      </c>
      <c r="I60" s="2">
        <v>100</v>
      </c>
      <c r="J60" s="59"/>
      <c r="K60" s="56" t="s">
        <v>2</v>
      </c>
      <c r="L60" s="58" t="s">
        <v>466</v>
      </c>
      <c r="M60" s="58" t="s">
        <v>534</v>
      </c>
      <c r="N60" s="59" t="s">
        <v>501</v>
      </c>
      <c r="O60" s="79"/>
      <c r="P60" s="82"/>
      <c r="Q60" s="82"/>
      <c r="R60" s="82">
        <v>2</v>
      </c>
      <c r="S60" s="82"/>
      <c r="T60" s="82">
        <v>6</v>
      </c>
      <c r="U60" s="82"/>
      <c r="V60" s="82">
        <v>2</v>
      </c>
      <c r="W60" s="82"/>
      <c r="X60" s="82">
        <v>2</v>
      </c>
      <c r="Y60" s="82">
        <v>2</v>
      </c>
      <c r="Z60" s="82">
        <v>2</v>
      </c>
      <c r="AA60" s="82"/>
      <c r="AB60" s="82">
        <v>2</v>
      </c>
      <c r="AC60" s="82">
        <v>2</v>
      </c>
      <c r="AD60" s="82"/>
      <c r="AE60" s="82"/>
      <c r="AF60" s="82">
        <f t="shared" si="3"/>
        <v>112</v>
      </c>
      <c r="AG60" s="82">
        <v>28</v>
      </c>
    </row>
    <row r="61" spans="1:33" s="61" customFormat="1" x14ac:dyDescent="0.35">
      <c r="A61" s="2">
        <v>57</v>
      </c>
      <c r="B61" s="56" t="s">
        <v>140</v>
      </c>
      <c r="C61" s="56" t="s">
        <v>563</v>
      </c>
      <c r="D61" s="56" t="s">
        <v>50</v>
      </c>
      <c r="E61" s="56" t="s">
        <v>59</v>
      </c>
      <c r="F61" s="56" t="s">
        <v>35</v>
      </c>
      <c r="G61" s="56" t="s">
        <v>138</v>
      </c>
      <c r="H61" s="60">
        <v>5.5</v>
      </c>
      <c r="I61" s="2">
        <v>100</v>
      </c>
      <c r="J61" s="2">
        <v>100</v>
      </c>
      <c r="K61" s="56" t="s">
        <v>5</v>
      </c>
      <c r="L61" s="58" t="s">
        <v>466</v>
      </c>
      <c r="M61" s="58" t="s">
        <v>534</v>
      </c>
      <c r="N61" s="59" t="s">
        <v>501</v>
      </c>
      <c r="O61" s="79"/>
      <c r="P61" s="82"/>
      <c r="Q61" s="82"/>
      <c r="R61" s="82">
        <v>2</v>
      </c>
      <c r="S61" s="82"/>
      <c r="T61" s="82">
        <v>6</v>
      </c>
      <c r="U61" s="82"/>
      <c r="V61" s="82">
        <v>2</v>
      </c>
      <c r="W61" s="82"/>
      <c r="X61" s="82">
        <v>2</v>
      </c>
      <c r="Y61" s="82">
        <v>2</v>
      </c>
      <c r="Z61" s="82">
        <v>2</v>
      </c>
      <c r="AA61" s="82"/>
      <c r="AB61" s="82">
        <v>2</v>
      </c>
      <c r="AC61" s="82">
        <v>2</v>
      </c>
      <c r="AD61" s="82"/>
      <c r="AE61" s="82"/>
      <c r="AF61" s="82">
        <f t="shared" si="3"/>
        <v>112</v>
      </c>
      <c r="AG61" s="82">
        <v>28</v>
      </c>
    </row>
    <row r="62" spans="1:33" s="70" customFormat="1" ht="40" x14ac:dyDescent="0.35">
      <c r="A62" s="2">
        <v>58</v>
      </c>
      <c r="B62" s="68" t="s">
        <v>141</v>
      </c>
      <c r="C62" s="68" t="s">
        <v>560</v>
      </c>
      <c r="D62" s="68" t="s">
        <v>50</v>
      </c>
      <c r="E62" s="68" t="s">
        <v>59</v>
      </c>
      <c r="F62" s="68" t="s">
        <v>35</v>
      </c>
      <c r="G62" s="68" t="s">
        <v>138</v>
      </c>
      <c r="H62" s="68" t="s">
        <v>142</v>
      </c>
      <c r="I62" s="67">
        <v>100</v>
      </c>
      <c r="J62" s="67">
        <v>100</v>
      </c>
      <c r="K62" s="68" t="s">
        <v>4</v>
      </c>
      <c r="L62" s="69" t="s">
        <v>466</v>
      </c>
      <c r="M62" s="69" t="s">
        <v>23</v>
      </c>
      <c r="N62" s="68" t="s">
        <v>497</v>
      </c>
      <c r="O62" s="80" t="s">
        <v>562</v>
      </c>
      <c r="P62" s="83"/>
      <c r="Q62" s="83"/>
      <c r="R62" s="83"/>
      <c r="S62" s="83">
        <v>6</v>
      </c>
      <c r="T62" s="83">
        <v>10</v>
      </c>
      <c r="U62" s="83">
        <v>2</v>
      </c>
      <c r="V62" s="83">
        <v>2</v>
      </c>
      <c r="W62" s="83"/>
      <c r="X62" s="83">
        <v>2</v>
      </c>
      <c r="Y62" s="83">
        <v>2</v>
      </c>
      <c r="Z62" s="83">
        <v>2</v>
      </c>
      <c r="AA62" s="83">
        <v>2</v>
      </c>
      <c r="AB62" s="83">
        <v>2</v>
      </c>
      <c r="AC62" s="83"/>
      <c r="AD62" s="83">
        <v>2</v>
      </c>
      <c r="AE62" s="83"/>
      <c r="AF62" s="82">
        <f t="shared" si="3"/>
        <v>64</v>
      </c>
      <c r="AG62" s="82">
        <v>16</v>
      </c>
    </row>
    <row r="63" spans="1:33" s="70" customFormat="1" x14ac:dyDescent="0.35">
      <c r="A63" s="2">
        <v>59</v>
      </c>
      <c r="B63" s="68" t="s">
        <v>143</v>
      </c>
      <c r="C63" s="68" t="s">
        <v>561</v>
      </c>
      <c r="D63" s="68" t="s">
        <v>50</v>
      </c>
      <c r="E63" s="68" t="s">
        <v>51</v>
      </c>
      <c r="F63" s="68" t="s">
        <v>35</v>
      </c>
      <c r="G63" s="68"/>
      <c r="H63" s="67">
        <v>7</v>
      </c>
      <c r="I63" s="67">
        <v>100</v>
      </c>
      <c r="J63" s="68"/>
      <c r="K63" s="68" t="s">
        <v>4</v>
      </c>
      <c r="L63" s="69" t="s">
        <v>466</v>
      </c>
      <c r="M63" s="69" t="s">
        <v>23</v>
      </c>
      <c r="N63" s="68" t="s">
        <v>497</v>
      </c>
      <c r="O63" s="80" t="s">
        <v>562</v>
      </c>
      <c r="P63" s="83"/>
      <c r="Q63" s="83"/>
      <c r="R63" s="83">
        <v>0</v>
      </c>
      <c r="S63" s="83"/>
      <c r="T63" s="83">
        <v>2</v>
      </c>
      <c r="U63" s="83">
        <v>2</v>
      </c>
      <c r="V63" s="83"/>
      <c r="W63" s="83"/>
      <c r="X63" s="83"/>
      <c r="Y63" s="83"/>
      <c r="Z63" s="83"/>
      <c r="AA63" s="83"/>
      <c r="AB63" s="83">
        <v>2</v>
      </c>
      <c r="AC63" s="83"/>
      <c r="AD63" s="83">
        <v>2</v>
      </c>
      <c r="AE63" s="83"/>
      <c r="AF63" s="82">
        <f t="shared" si="3"/>
        <v>64</v>
      </c>
      <c r="AG63" s="82">
        <v>16</v>
      </c>
    </row>
    <row r="64" spans="1:33" s="70" customFormat="1" ht="40" x14ac:dyDescent="0.35">
      <c r="A64" s="2">
        <v>60</v>
      </c>
      <c r="B64" s="68" t="s">
        <v>144</v>
      </c>
      <c r="C64" s="68" t="s">
        <v>559</v>
      </c>
      <c r="D64" s="68" t="s">
        <v>50</v>
      </c>
      <c r="E64" s="68" t="s">
        <v>59</v>
      </c>
      <c r="F64" s="68" t="s">
        <v>35</v>
      </c>
      <c r="G64" s="68" t="s">
        <v>145</v>
      </c>
      <c r="H64" s="68" t="s">
        <v>146</v>
      </c>
      <c r="I64" s="67">
        <v>100</v>
      </c>
      <c r="J64" s="67">
        <v>100</v>
      </c>
      <c r="K64" s="68" t="s">
        <v>4</v>
      </c>
      <c r="L64" s="69" t="s">
        <v>466</v>
      </c>
      <c r="M64" s="69" t="s">
        <v>23</v>
      </c>
      <c r="N64" s="68" t="s">
        <v>497</v>
      </c>
      <c r="O64" s="80"/>
      <c r="P64" s="83"/>
      <c r="Q64" s="83"/>
      <c r="R64" s="83"/>
      <c r="S64" s="83">
        <v>6</v>
      </c>
      <c r="T64" s="83">
        <v>10</v>
      </c>
      <c r="U64" s="83">
        <v>2</v>
      </c>
      <c r="V64" s="83">
        <v>2</v>
      </c>
      <c r="W64" s="83"/>
      <c r="X64" s="83">
        <v>2</v>
      </c>
      <c r="Y64" s="83">
        <v>2</v>
      </c>
      <c r="Z64" s="83">
        <v>2</v>
      </c>
      <c r="AA64" s="83">
        <v>2</v>
      </c>
      <c r="AB64" s="83">
        <v>2</v>
      </c>
      <c r="AC64" s="83"/>
      <c r="AD64" s="83">
        <v>2</v>
      </c>
      <c r="AE64" s="83"/>
      <c r="AF64" s="82">
        <f t="shared" si="3"/>
        <v>64</v>
      </c>
      <c r="AG64" s="82">
        <v>16</v>
      </c>
    </row>
    <row r="65" spans="1:33" s="61" customFormat="1" ht="40" x14ac:dyDescent="0.35">
      <c r="A65" s="2">
        <v>61</v>
      </c>
      <c r="B65" s="56" t="s">
        <v>147</v>
      </c>
      <c r="C65" s="56" t="s">
        <v>40</v>
      </c>
      <c r="D65" s="56" t="s">
        <v>50</v>
      </c>
      <c r="E65" s="56" t="s">
        <v>51</v>
      </c>
      <c r="F65" s="59"/>
      <c r="G65" s="56" t="s">
        <v>145</v>
      </c>
      <c r="H65" s="2">
        <v>3</v>
      </c>
      <c r="I65" s="59"/>
      <c r="J65" s="2">
        <v>100</v>
      </c>
      <c r="K65" s="56" t="s">
        <v>134</v>
      </c>
      <c r="L65" s="58" t="s">
        <v>466</v>
      </c>
      <c r="M65" s="58" t="s">
        <v>23</v>
      </c>
      <c r="N65" s="59" t="s">
        <v>480</v>
      </c>
      <c r="O65" s="79" t="s">
        <v>558</v>
      </c>
      <c r="P65" s="82">
        <v>1</v>
      </c>
      <c r="Q65" s="82"/>
      <c r="R65" s="82"/>
      <c r="S65" s="82"/>
      <c r="T65" s="82">
        <v>1</v>
      </c>
      <c r="U65" s="82">
        <v>1</v>
      </c>
      <c r="V65" s="82"/>
      <c r="W65" s="82"/>
      <c r="X65" s="82"/>
      <c r="Y65" s="82"/>
      <c r="Z65" s="82"/>
      <c r="AA65" s="82">
        <v>1</v>
      </c>
      <c r="AB65" s="82">
        <v>1</v>
      </c>
      <c r="AC65" s="82"/>
      <c r="AD65" s="82">
        <v>1</v>
      </c>
      <c r="AE65" s="82"/>
      <c r="AF65" s="82">
        <f t="shared" si="3"/>
        <v>112</v>
      </c>
      <c r="AG65" s="82">
        <v>28</v>
      </c>
    </row>
    <row r="66" spans="1:33" s="61" customFormat="1" ht="40" x14ac:dyDescent="0.35">
      <c r="A66" s="2">
        <v>62</v>
      </c>
      <c r="B66" s="56" t="s">
        <v>148</v>
      </c>
      <c r="C66" s="56" t="s">
        <v>557</v>
      </c>
      <c r="D66" s="56" t="s">
        <v>50</v>
      </c>
      <c r="E66" s="56" t="s">
        <v>51</v>
      </c>
      <c r="F66" s="59"/>
      <c r="G66" s="56" t="s">
        <v>145</v>
      </c>
      <c r="H66" s="60">
        <v>5.5</v>
      </c>
      <c r="I66" s="59"/>
      <c r="J66" s="2">
        <v>100</v>
      </c>
      <c r="K66" s="56" t="s">
        <v>134</v>
      </c>
      <c r="L66" s="58" t="s">
        <v>466</v>
      </c>
      <c r="M66" s="58" t="s">
        <v>23</v>
      </c>
      <c r="N66" s="59" t="s">
        <v>480</v>
      </c>
      <c r="O66" s="79" t="s">
        <v>558</v>
      </c>
      <c r="P66" s="82"/>
      <c r="Q66" s="82"/>
      <c r="R66" s="82">
        <v>3</v>
      </c>
      <c r="S66" s="82"/>
      <c r="T66" s="82">
        <v>2</v>
      </c>
      <c r="U66" s="82">
        <v>2</v>
      </c>
      <c r="V66" s="82"/>
      <c r="W66" s="82">
        <v>2</v>
      </c>
      <c r="X66" s="82">
        <v>2</v>
      </c>
      <c r="Y66" s="82"/>
      <c r="Z66" s="82"/>
      <c r="AA66" s="82">
        <v>1</v>
      </c>
      <c r="AB66" s="82">
        <v>1</v>
      </c>
      <c r="AC66" s="82"/>
      <c r="AD66" s="82">
        <v>1</v>
      </c>
      <c r="AE66" s="82"/>
      <c r="AF66" s="82">
        <f t="shared" si="3"/>
        <v>112</v>
      </c>
      <c r="AG66" s="82">
        <v>28</v>
      </c>
    </row>
    <row r="67" spans="1:33" s="61" customFormat="1" ht="60" x14ac:dyDescent="0.35">
      <c r="A67" s="2">
        <v>63</v>
      </c>
      <c r="B67" s="56" t="s">
        <v>149</v>
      </c>
      <c r="C67" s="56" t="s">
        <v>556</v>
      </c>
      <c r="D67" s="56" t="s">
        <v>122</v>
      </c>
      <c r="E67" s="56" t="s">
        <v>51</v>
      </c>
      <c r="F67" s="56" t="s">
        <v>150</v>
      </c>
      <c r="G67" s="59"/>
      <c r="H67" s="56" t="s">
        <v>125</v>
      </c>
      <c r="I67" s="2">
        <v>100</v>
      </c>
      <c r="J67" s="59"/>
      <c r="K67" s="59"/>
      <c r="L67" s="58" t="s">
        <v>467</v>
      </c>
      <c r="M67" s="58" t="s">
        <v>41</v>
      </c>
      <c r="N67" s="59" t="s">
        <v>499</v>
      </c>
      <c r="O67" s="81" t="s">
        <v>478</v>
      </c>
      <c r="P67" s="82"/>
      <c r="Q67" s="82"/>
      <c r="R67" s="82">
        <v>2</v>
      </c>
      <c r="S67" s="82">
        <v>3</v>
      </c>
      <c r="T67" s="82">
        <v>2</v>
      </c>
      <c r="U67" s="82">
        <v>2</v>
      </c>
      <c r="V67" s="82">
        <v>1</v>
      </c>
      <c r="W67" s="82">
        <v>3</v>
      </c>
      <c r="X67" s="82">
        <v>3</v>
      </c>
      <c r="Y67" s="82"/>
      <c r="Z67" s="82"/>
      <c r="AA67" s="82"/>
      <c r="AB67" s="82">
        <v>1</v>
      </c>
      <c r="AC67" s="82"/>
      <c r="AD67" s="82"/>
      <c r="AE67" s="82"/>
      <c r="AF67" s="82">
        <f t="shared" ref="AF67:AF112" si="4">AG67*4</f>
        <v>112</v>
      </c>
      <c r="AG67" s="82">
        <v>28</v>
      </c>
    </row>
    <row r="68" spans="1:33" s="61" customFormat="1" ht="160" x14ac:dyDescent="0.35">
      <c r="A68" s="2">
        <v>64</v>
      </c>
      <c r="B68" s="56" t="s">
        <v>151</v>
      </c>
      <c r="C68" s="56" t="s">
        <v>554</v>
      </c>
      <c r="D68" s="56" t="s">
        <v>122</v>
      </c>
      <c r="E68" s="56" t="s">
        <v>59</v>
      </c>
      <c r="F68" s="56" t="s">
        <v>153</v>
      </c>
      <c r="G68" s="56" t="s">
        <v>154</v>
      </c>
      <c r="H68" s="56" t="s">
        <v>125</v>
      </c>
      <c r="I68" s="2">
        <v>100</v>
      </c>
      <c r="J68" s="59"/>
      <c r="K68" s="56" t="s">
        <v>555</v>
      </c>
      <c r="L68" s="58" t="s">
        <v>466</v>
      </c>
      <c r="M68" s="58" t="s">
        <v>23</v>
      </c>
      <c r="N68" s="59" t="s">
        <v>499</v>
      </c>
      <c r="O68" s="79"/>
      <c r="P68" s="82"/>
      <c r="Q68" s="82"/>
      <c r="R68" s="82">
        <v>2</v>
      </c>
      <c r="S68" s="82">
        <v>3</v>
      </c>
      <c r="T68" s="82">
        <v>2</v>
      </c>
      <c r="U68" s="82">
        <v>2</v>
      </c>
      <c r="V68" s="82">
        <v>2</v>
      </c>
      <c r="W68" s="82">
        <v>4</v>
      </c>
      <c r="X68" s="82">
        <v>4</v>
      </c>
      <c r="Y68" s="82"/>
      <c r="Z68" s="82"/>
      <c r="AA68" s="82"/>
      <c r="AB68" s="82">
        <v>2</v>
      </c>
      <c r="AC68" s="82"/>
      <c r="AD68" s="82"/>
      <c r="AE68" s="82">
        <v>2</v>
      </c>
      <c r="AF68" s="82">
        <f t="shared" si="4"/>
        <v>112</v>
      </c>
      <c r="AG68" s="82">
        <v>28</v>
      </c>
    </row>
    <row r="69" spans="1:33" s="61" customFormat="1" x14ac:dyDescent="0.35">
      <c r="A69" s="2">
        <v>65</v>
      </c>
      <c r="B69" s="56" t="s">
        <v>155</v>
      </c>
      <c r="C69" s="56" t="s">
        <v>553</v>
      </c>
      <c r="D69" s="56" t="s">
        <v>50</v>
      </c>
      <c r="E69" s="56" t="s">
        <v>84</v>
      </c>
      <c r="F69" s="59"/>
      <c r="G69" s="56" t="s">
        <v>145</v>
      </c>
      <c r="H69" s="2">
        <v>7</v>
      </c>
      <c r="I69" s="59"/>
      <c r="J69" s="2">
        <v>100</v>
      </c>
      <c r="K69" s="56" t="s">
        <v>4</v>
      </c>
      <c r="L69" s="58" t="s">
        <v>466</v>
      </c>
      <c r="M69" s="58" t="s">
        <v>23</v>
      </c>
      <c r="N69" s="59" t="s">
        <v>501</v>
      </c>
      <c r="O69" s="79"/>
      <c r="P69" s="82"/>
      <c r="Q69" s="82"/>
      <c r="R69" s="82"/>
      <c r="S69" s="82">
        <v>2</v>
      </c>
      <c r="T69" s="82">
        <v>5</v>
      </c>
      <c r="U69" s="82"/>
      <c r="V69" s="82">
        <v>2</v>
      </c>
      <c r="W69" s="82"/>
      <c r="X69" s="82">
        <v>2</v>
      </c>
      <c r="Y69" s="82">
        <v>2</v>
      </c>
      <c r="Z69" s="82">
        <v>2</v>
      </c>
      <c r="AA69" s="82"/>
      <c r="AB69" s="82">
        <v>2</v>
      </c>
      <c r="AC69" s="82">
        <v>2</v>
      </c>
      <c r="AD69" s="82"/>
      <c r="AE69" s="82"/>
      <c r="AF69" s="82">
        <f t="shared" si="4"/>
        <v>64</v>
      </c>
      <c r="AG69" s="82">
        <v>16</v>
      </c>
    </row>
    <row r="70" spans="1:33" s="61" customFormat="1" ht="40" x14ac:dyDescent="0.35">
      <c r="A70" s="2">
        <v>66</v>
      </c>
      <c r="B70" s="56" t="s">
        <v>19</v>
      </c>
      <c r="C70" s="56" t="s">
        <v>552</v>
      </c>
      <c r="D70" s="56" t="s">
        <v>122</v>
      </c>
      <c r="E70" s="56" t="s">
        <v>59</v>
      </c>
      <c r="F70" s="56" t="s">
        <v>35</v>
      </c>
      <c r="G70" s="56" t="s">
        <v>156</v>
      </c>
      <c r="H70" s="56" t="s">
        <v>125</v>
      </c>
      <c r="I70" s="2">
        <v>100</v>
      </c>
      <c r="J70" s="2">
        <v>100</v>
      </c>
      <c r="K70" s="59" t="s">
        <v>4</v>
      </c>
      <c r="L70" s="58" t="s">
        <v>466</v>
      </c>
      <c r="M70" s="58" t="s">
        <v>23</v>
      </c>
      <c r="N70" s="59" t="s">
        <v>497</v>
      </c>
      <c r="O70" s="79"/>
      <c r="P70" s="82"/>
      <c r="Q70" s="82"/>
      <c r="R70" s="82"/>
      <c r="S70" s="82">
        <v>6</v>
      </c>
      <c r="T70" s="82">
        <v>10</v>
      </c>
      <c r="U70" s="82">
        <v>2</v>
      </c>
      <c r="V70" s="82">
        <v>2</v>
      </c>
      <c r="W70" s="82"/>
      <c r="X70" s="82">
        <v>2</v>
      </c>
      <c r="Y70" s="82">
        <v>2</v>
      </c>
      <c r="Z70" s="82">
        <v>2</v>
      </c>
      <c r="AA70" s="82">
        <v>2</v>
      </c>
      <c r="AB70" s="82">
        <v>2</v>
      </c>
      <c r="AC70" s="82"/>
      <c r="AD70" s="82">
        <v>2</v>
      </c>
      <c r="AE70" s="82"/>
      <c r="AF70" s="82">
        <f t="shared" si="4"/>
        <v>64</v>
      </c>
      <c r="AG70" s="82">
        <v>16</v>
      </c>
    </row>
    <row r="71" spans="1:33" s="61" customFormat="1" ht="40" x14ac:dyDescent="0.35">
      <c r="A71" s="2">
        <v>67</v>
      </c>
      <c r="B71" s="56" t="s">
        <v>157</v>
      </c>
      <c r="C71" s="56"/>
      <c r="D71" s="56" t="s">
        <v>50</v>
      </c>
      <c r="E71" s="56" t="s">
        <v>59</v>
      </c>
      <c r="F71" s="56" t="s">
        <v>35</v>
      </c>
      <c r="G71" s="56" t="s">
        <v>158</v>
      </c>
      <c r="H71" s="60">
        <v>5.5</v>
      </c>
      <c r="I71" s="2">
        <v>100</v>
      </c>
      <c r="J71" s="2">
        <v>100</v>
      </c>
      <c r="K71" s="56" t="s">
        <v>53</v>
      </c>
      <c r="L71" s="58" t="s">
        <v>466</v>
      </c>
      <c r="M71" s="58" t="s">
        <v>1</v>
      </c>
      <c r="N71" s="59" t="s">
        <v>480</v>
      </c>
      <c r="O71" s="79" t="s">
        <v>551</v>
      </c>
      <c r="P71" s="82">
        <v>2</v>
      </c>
      <c r="Q71" s="82"/>
      <c r="R71" s="82"/>
      <c r="S71" s="82"/>
      <c r="T71" s="82">
        <v>2</v>
      </c>
      <c r="U71" s="82">
        <v>2</v>
      </c>
      <c r="V71" s="82"/>
      <c r="W71" s="82"/>
      <c r="X71" s="82"/>
      <c r="Y71" s="82"/>
      <c r="Z71" s="82"/>
      <c r="AA71" s="82">
        <v>2</v>
      </c>
      <c r="AB71" s="82">
        <v>2</v>
      </c>
      <c r="AC71" s="82"/>
      <c r="AD71" s="82"/>
      <c r="AE71" s="82"/>
      <c r="AF71" s="82">
        <f t="shared" si="4"/>
        <v>56</v>
      </c>
      <c r="AG71" s="82">
        <v>14</v>
      </c>
    </row>
    <row r="72" spans="1:33" s="61" customFormat="1" x14ac:dyDescent="0.35">
      <c r="A72" s="2">
        <v>68</v>
      </c>
      <c r="B72" s="56" t="s">
        <v>159</v>
      </c>
      <c r="C72" s="56"/>
      <c r="D72" s="56" t="s">
        <v>50</v>
      </c>
      <c r="E72" s="56" t="s">
        <v>51</v>
      </c>
      <c r="F72" s="59"/>
      <c r="G72" s="56" t="s">
        <v>158</v>
      </c>
      <c r="H72" s="60">
        <v>5.5</v>
      </c>
      <c r="I72" s="59"/>
      <c r="J72" s="2">
        <v>100</v>
      </c>
      <c r="K72" s="56" t="s">
        <v>53</v>
      </c>
      <c r="L72" s="58" t="s">
        <v>466</v>
      </c>
      <c r="M72" s="58" t="s">
        <v>1</v>
      </c>
      <c r="N72" s="59" t="s">
        <v>480</v>
      </c>
      <c r="O72" s="79" t="s">
        <v>551</v>
      </c>
      <c r="P72" s="82">
        <v>1</v>
      </c>
      <c r="Q72" s="82"/>
      <c r="R72" s="82"/>
      <c r="S72" s="82"/>
      <c r="T72" s="82">
        <v>1</v>
      </c>
      <c r="U72" s="82">
        <v>1</v>
      </c>
      <c r="V72" s="82"/>
      <c r="W72" s="82"/>
      <c r="X72" s="82"/>
      <c r="Y72" s="82"/>
      <c r="Z72" s="82"/>
      <c r="AA72" s="82">
        <v>1</v>
      </c>
      <c r="AB72" s="82">
        <v>1</v>
      </c>
      <c r="AC72" s="82"/>
      <c r="AD72" s="82"/>
      <c r="AE72" s="82"/>
      <c r="AF72" s="82">
        <f t="shared" si="4"/>
        <v>56</v>
      </c>
      <c r="AG72" s="82">
        <v>14</v>
      </c>
    </row>
    <row r="73" spans="1:33" s="61" customFormat="1" ht="40" x14ac:dyDescent="0.35">
      <c r="A73" s="2">
        <v>69</v>
      </c>
      <c r="B73" s="56" t="s">
        <v>160</v>
      </c>
      <c r="C73" s="56"/>
      <c r="D73" s="56" t="s">
        <v>50</v>
      </c>
      <c r="E73" s="56" t="s">
        <v>51</v>
      </c>
      <c r="F73" s="59"/>
      <c r="G73" s="56" t="s">
        <v>158</v>
      </c>
      <c r="H73" s="2">
        <v>3</v>
      </c>
      <c r="I73" s="59"/>
      <c r="J73" s="2">
        <v>100</v>
      </c>
      <c r="K73" s="56" t="s">
        <v>53</v>
      </c>
      <c r="L73" s="58" t="s">
        <v>466</v>
      </c>
      <c r="M73" s="58" t="s">
        <v>1</v>
      </c>
      <c r="N73" s="59" t="s">
        <v>480</v>
      </c>
      <c r="O73" s="79" t="s">
        <v>551</v>
      </c>
      <c r="P73" s="82">
        <v>1</v>
      </c>
      <c r="Q73" s="82"/>
      <c r="R73" s="82"/>
      <c r="S73" s="82"/>
      <c r="T73" s="82">
        <v>1</v>
      </c>
      <c r="U73" s="82">
        <v>1</v>
      </c>
      <c r="V73" s="82"/>
      <c r="W73" s="82"/>
      <c r="X73" s="82"/>
      <c r="Y73" s="82"/>
      <c r="Z73" s="82"/>
      <c r="AA73" s="82">
        <v>1</v>
      </c>
      <c r="AB73" s="82">
        <v>1</v>
      </c>
      <c r="AC73" s="82"/>
      <c r="AD73" s="82"/>
      <c r="AE73" s="82"/>
      <c r="AF73" s="82">
        <f t="shared" si="4"/>
        <v>56</v>
      </c>
      <c r="AG73" s="82">
        <v>14</v>
      </c>
    </row>
    <row r="74" spans="1:33" s="61" customFormat="1" x14ac:dyDescent="0.35">
      <c r="A74" s="2">
        <v>70</v>
      </c>
      <c r="B74" s="56" t="s">
        <v>161</v>
      </c>
      <c r="C74" s="56"/>
      <c r="D74" s="56" t="s">
        <v>50</v>
      </c>
      <c r="E74" s="56" t="s">
        <v>51</v>
      </c>
      <c r="F74" s="56" t="s">
        <v>35</v>
      </c>
      <c r="G74" s="59"/>
      <c r="H74" s="2">
        <v>7</v>
      </c>
      <c r="I74" s="2">
        <v>100</v>
      </c>
      <c r="J74" s="59"/>
      <c r="K74" s="56" t="s">
        <v>53</v>
      </c>
      <c r="L74" s="58" t="s">
        <v>466</v>
      </c>
      <c r="M74" s="58"/>
      <c r="N74" s="59" t="s">
        <v>501</v>
      </c>
      <c r="O74" s="79" t="s">
        <v>551</v>
      </c>
      <c r="P74" s="82"/>
      <c r="Q74" s="82"/>
      <c r="R74" s="82"/>
      <c r="S74" s="82"/>
      <c r="T74" s="82"/>
      <c r="U74" s="82"/>
      <c r="V74" s="82"/>
      <c r="W74" s="82"/>
      <c r="X74" s="82"/>
      <c r="Y74" s="82"/>
      <c r="Z74" s="82"/>
      <c r="AA74" s="82"/>
      <c r="AB74" s="82"/>
      <c r="AC74" s="82">
        <v>2</v>
      </c>
      <c r="AD74" s="82"/>
      <c r="AE74" s="82"/>
      <c r="AF74" s="82">
        <f t="shared" si="4"/>
        <v>64</v>
      </c>
      <c r="AG74" s="82">
        <v>16</v>
      </c>
    </row>
    <row r="75" spans="1:33" s="61" customFormat="1" ht="40" x14ac:dyDescent="0.35">
      <c r="A75" s="2">
        <v>71</v>
      </c>
      <c r="B75" s="56" t="s">
        <v>20</v>
      </c>
      <c r="C75" s="56"/>
      <c r="D75" s="56" t="s">
        <v>50</v>
      </c>
      <c r="E75" s="56" t="s">
        <v>59</v>
      </c>
      <c r="F75" s="56" t="s">
        <v>35</v>
      </c>
      <c r="G75" s="59"/>
      <c r="H75" s="60">
        <v>3.5</v>
      </c>
      <c r="I75" s="2">
        <v>100</v>
      </c>
      <c r="J75" s="59"/>
      <c r="K75" s="56" t="s">
        <v>5</v>
      </c>
      <c r="L75" s="58" t="s">
        <v>466</v>
      </c>
      <c r="M75" s="58"/>
      <c r="N75" s="59" t="s">
        <v>501</v>
      </c>
      <c r="O75" s="79" t="s">
        <v>551</v>
      </c>
      <c r="P75" s="82"/>
      <c r="Q75" s="82"/>
      <c r="R75" s="82">
        <v>2</v>
      </c>
      <c r="S75" s="82"/>
      <c r="T75" s="82">
        <v>6</v>
      </c>
      <c r="U75" s="82"/>
      <c r="V75" s="82"/>
      <c r="W75" s="82">
        <v>2</v>
      </c>
      <c r="X75" s="82">
        <v>2</v>
      </c>
      <c r="Y75" s="82">
        <v>2</v>
      </c>
      <c r="Z75" s="82">
        <v>2</v>
      </c>
      <c r="AA75" s="82"/>
      <c r="AB75" s="82">
        <v>2</v>
      </c>
      <c r="AC75" s="82">
        <v>2</v>
      </c>
      <c r="AD75" s="82"/>
      <c r="AE75" s="82"/>
      <c r="AF75" s="82">
        <f t="shared" si="4"/>
        <v>64</v>
      </c>
      <c r="AG75" s="82">
        <v>16</v>
      </c>
    </row>
    <row r="76" spans="1:33" s="61" customFormat="1" ht="40" x14ac:dyDescent="0.35">
      <c r="A76" s="2">
        <v>72</v>
      </c>
      <c r="B76" s="56" t="s">
        <v>162</v>
      </c>
      <c r="C76" s="56"/>
      <c r="D76" s="56" t="s">
        <v>50</v>
      </c>
      <c r="E76" s="56" t="s">
        <v>84</v>
      </c>
      <c r="F76" s="56" t="s">
        <v>35</v>
      </c>
      <c r="G76" s="59"/>
      <c r="H76" s="2">
        <v>7</v>
      </c>
      <c r="I76" s="2">
        <v>100</v>
      </c>
      <c r="J76" s="59"/>
      <c r="K76" s="56" t="s">
        <v>53</v>
      </c>
      <c r="L76" s="58" t="s">
        <v>466</v>
      </c>
      <c r="M76" s="58" t="s">
        <v>1</v>
      </c>
      <c r="N76" s="59" t="s">
        <v>480</v>
      </c>
      <c r="O76" s="79" t="s">
        <v>551</v>
      </c>
      <c r="P76" s="82"/>
      <c r="Q76" s="82">
        <v>1</v>
      </c>
      <c r="R76" s="82"/>
      <c r="S76" s="82"/>
      <c r="T76" s="82">
        <v>1</v>
      </c>
      <c r="U76" s="82">
        <v>1</v>
      </c>
      <c r="V76" s="82"/>
      <c r="W76" s="82"/>
      <c r="X76" s="82"/>
      <c r="Y76" s="82"/>
      <c r="Z76" s="82"/>
      <c r="AA76" s="82">
        <v>1</v>
      </c>
      <c r="AB76" s="82">
        <v>1</v>
      </c>
      <c r="AC76" s="82"/>
      <c r="AD76" s="82"/>
      <c r="AE76" s="82"/>
      <c r="AF76" s="82">
        <f t="shared" si="4"/>
        <v>56</v>
      </c>
      <c r="AG76" s="82">
        <v>14</v>
      </c>
    </row>
    <row r="77" spans="1:33" s="61" customFormat="1" ht="40" x14ac:dyDescent="0.35">
      <c r="A77" s="2">
        <v>73</v>
      </c>
      <c r="B77" s="56" t="s">
        <v>163</v>
      </c>
      <c r="C77" s="56"/>
      <c r="D77" s="56" t="s">
        <v>50</v>
      </c>
      <c r="E77" s="56" t="s">
        <v>59</v>
      </c>
      <c r="F77" s="56" t="s">
        <v>35</v>
      </c>
      <c r="G77" s="56" t="s">
        <v>158</v>
      </c>
      <c r="H77" s="56" t="s">
        <v>137</v>
      </c>
      <c r="I77" s="2">
        <v>100</v>
      </c>
      <c r="J77" s="2">
        <v>100</v>
      </c>
      <c r="K77" s="56" t="s">
        <v>221</v>
      </c>
      <c r="L77" s="58" t="s">
        <v>466</v>
      </c>
      <c r="M77" s="58"/>
      <c r="N77" s="59" t="s">
        <v>501</v>
      </c>
      <c r="O77" s="79" t="s">
        <v>551</v>
      </c>
      <c r="P77" s="82"/>
      <c r="Q77" s="82"/>
      <c r="R77" s="82">
        <v>2</v>
      </c>
      <c r="S77" s="82"/>
      <c r="T77" s="82">
        <v>6</v>
      </c>
      <c r="U77" s="82"/>
      <c r="V77" s="82"/>
      <c r="W77" s="82">
        <v>2</v>
      </c>
      <c r="X77" s="82">
        <v>2</v>
      </c>
      <c r="Y77" s="82">
        <v>2</v>
      </c>
      <c r="Z77" s="82">
        <v>2</v>
      </c>
      <c r="AA77" s="82"/>
      <c r="AB77" s="82">
        <v>2</v>
      </c>
      <c r="AC77" s="82">
        <v>2</v>
      </c>
      <c r="AD77" s="82"/>
      <c r="AE77" s="82"/>
      <c r="AF77" s="82">
        <f t="shared" si="4"/>
        <v>64</v>
      </c>
      <c r="AG77" s="82">
        <v>16</v>
      </c>
    </row>
    <row r="78" spans="1:33" s="61" customFormat="1" ht="40" x14ac:dyDescent="0.35">
      <c r="A78" s="2">
        <v>74</v>
      </c>
      <c r="B78" s="56" t="s">
        <v>164</v>
      </c>
      <c r="C78" s="56"/>
      <c r="D78" s="56" t="s">
        <v>50</v>
      </c>
      <c r="E78" s="56" t="s">
        <v>51</v>
      </c>
      <c r="F78" s="56" t="s">
        <v>35</v>
      </c>
      <c r="G78" s="59"/>
      <c r="H78" s="2">
        <v>7</v>
      </c>
      <c r="I78" s="2">
        <v>100</v>
      </c>
      <c r="J78" s="59"/>
      <c r="K78" s="56" t="s">
        <v>53</v>
      </c>
      <c r="L78" s="58" t="s">
        <v>466</v>
      </c>
      <c r="M78" s="58" t="s">
        <v>1</v>
      </c>
      <c r="N78" s="59" t="s">
        <v>480</v>
      </c>
      <c r="O78" s="79" t="s">
        <v>551</v>
      </c>
      <c r="P78" s="82">
        <v>1</v>
      </c>
      <c r="Q78" s="82"/>
      <c r="R78" s="82"/>
      <c r="S78" s="82"/>
      <c r="T78" s="82">
        <v>1</v>
      </c>
      <c r="U78" s="82">
        <v>1</v>
      </c>
      <c r="V78" s="82"/>
      <c r="W78" s="82"/>
      <c r="X78" s="82"/>
      <c r="Y78" s="82"/>
      <c r="Z78" s="82"/>
      <c r="AA78" s="82">
        <v>1</v>
      </c>
      <c r="AB78" s="82">
        <v>1</v>
      </c>
      <c r="AC78" s="82"/>
      <c r="AD78" s="82"/>
      <c r="AE78" s="82"/>
      <c r="AF78" s="82">
        <f t="shared" si="4"/>
        <v>56</v>
      </c>
      <c r="AG78" s="82">
        <v>14</v>
      </c>
    </row>
    <row r="79" spans="1:33" s="61" customFormat="1" ht="40" x14ac:dyDescent="0.35">
      <c r="A79" s="2">
        <v>75</v>
      </c>
      <c r="B79" s="56" t="s">
        <v>165</v>
      </c>
      <c r="C79" s="56"/>
      <c r="D79" s="56" t="s">
        <v>50</v>
      </c>
      <c r="E79" s="56" t="s">
        <v>51</v>
      </c>
      <c r="F79" s="59"/>
      <c r="G79" s="56" t="s">
        <v>158</v>
      </c>
      <c r="H79" s="60">
        <v>3.5</v>
      </c>
      <c r="I79" s="59"/>
      <c r="J79" s="2">
        <v>100</v>
      </c>
      <c r="K79" s="56" t="s">
        <v>134</v>
      </c>
      <c r="L79" s="58" t="s">
        <v>466</v>
      </c>
      <c r="M79" s="58" t="s">
        <v>1</v>
      </c>
      <c r="N79" s="59" t="s">
        <v>480</v>
      </c>
      <c r="O79" s="79" t="s">
        <v>551</v>
      </c>
      <c r="P79" s="82"/>
      <c r="Q79" s="82"/>
      <c r="R79" s="82"/>
      <c r="S79" s="82"/>
      <c r="T79" s="82">
        <v>1</v>
      </c>
      <c r="U79" s="82">
        <v>1</v>
      </c>
      <c r="V79" s="82"/>
      <c r="W79" s="82"/>
      <c r="X79" s="82"/>
      <c r="Y79" s="82"/>
      <c r="Z79" s="82"/>
      <c r="AA79" s="82">
        <v>1</v>
      </c>
      <c r="AB79" s="82">
        <v>1</v>
      </c>
      <c r="AC79" s="82"/>
      <c r="AD79" s="82"/>
      <c r="AE79" s="82"/>
      <c r="AF79" s="82">
        <f t="shared" si="4"/>
        <v>56</v>
      </c>
      <c r="AG79" s="82">
        <v>14</v>
      </c>
    </row>
    <row r="80" spans="1:33" s="61" customFormat="1" ht="40" x14ac:dyDescent="0.35">
      <c r="A80" s="2">
        <v>76</v>
      </c>
      <c r="B80" s="56" t="s">
        <v>166</v>
      </c>
      <c r="C80" s="56"/>
      <c r="D80" s="56" t="s">
        <v>50</v>
      </c>
      <c r="E80" s="56" t="s">
        <v>84</v>
      </c>
      <c r="F80" s="56" t="s">
        <v>35</v>
      </c>
      <c r="G80" s="59"/>
      <c r="H80" s="2">
        <v>7</v>
      </c>
      <c r="I80" s="2">
        <v>100</v>
      </c>
      <c r="J80" s="59"/>
      <c r="K80" s="56" t="s">
        <v>134</v>
      </c>
      <c r="L80" s="58" t="s">
        <v>466</v>
      </c>
      <c r="M80" s="58" t="s">
        <v>1</v>
      </c>
      <c r="N80" s="59" t="s">
        <v>480</v>
      </c>
      <c r="O80" s="79" t="s">
        <v>551</v>
      </c>
      <c r="P80" s="82"/>
      <c r="Q80" s="82">
        <v>1</v>
      </c>
      <c r="R80" s="82"/>
      <c r="S80" s="82"/>
      <c r="T80" s="82">
        <v>1</v>
      </c>
      <c r="U80" s="82">
        <v>1</v>
      </c>
      <c r="V80" s="82"/>
      <c r="W80" s="82"/>
      <c r="X80" s="82"/>
      <c r="Y80" s="82"/>
      <c r="Z80" s="82"/>
      <c r="AA80" s="82">
        <v>1</v>
      </c>
      <c r="AB80" s="82">
        <v>1</v>
      </c>
      <c r="AC80" s="82"/>
      <c r="AD80" s="82"/>
      <c r="AE80" s="82"/>
      <c r="AF80" s="82">
        <f t="shared" si="4"/>
        <v>56</v>
      </c>
      <c r="AG80" s="82">
        <v>14</v>
      </c>
    </row>
    <row r="81" spans="1:33" s="61" customFormat="1" ht="40" x14ac:dyDescent="0.35">
      <c r="A81" s="2">
        <v>77</v>
      </c>
      <c r="B81" s="56" t="s">
        <v>167</v>
      </c>
      <c r="C81" s="56"/>
      <c r="D81" s="56" t="s">
        <v>50</v>
      </c>
      <c r="E81" s="56" t="s">
        <v>51</v>
      </c>
      <c r="F81" s="59"/>
      <c r="G81" s="56" t="s">
        <v>168</v>
      </c>
      <c r="H81" s="2">
        <v>7</v>
      </c>
      <c r="I81" s="59"/>
      <c r="J81" s="2">
        <v>100</v>
      </c>
      <c r="K81" s="56" t="s">
        <v>134</v>
      </c>
      <c r="L81" s="58" t="s">
        <v>466</v>
      </c>
      <c r="M81" s="58" t="s">
        <v>1</v>
      </c>
      <c r="N81" s="59" t="s">
        <v>480</v>
      </c>
      <c r="O81" s="79" t="s">
        <v>551</v>
      </c>
      <c r="P81" s="82">
        <v>1</v>
      </c>
      <c r="Q81" s="82"/>
      <c r="R81" s="82"/>
      <c r="S81" s="82"/>
      <c r="T81" s="82">
        <v>1</v>
      </c>
      <c r="U81" s="82">
        <v>1</v>
      </c>
      <c r="V81" s="82"/>
      <c r="W81" s="82"/>
      <c r="X81" s="82"/>
      <c r="Y81" s="82"/>
      <c r="Z81" s="82"/>
      <c r="AA81" s="82">
        <v>1</v>
      </c>
      <c r="AB81" s="82">
        <v>1</v>
      </c>
      <c r="AC81" s="82"/>
      <c r="AD81" s="82"/>
      <c r="AE81" s="82"/>
      <c r="AF81" s="82">
        <f t="shared" si="4"/>
        <v>56</v>
      </c>
      <c r="AG81" s="82">
        <v>14</v>
      </c>
    </row>
    <row r="82" spans="1:33" s="61" customFormat="1" ht="40" x14ac:dyDescent="0.35">
      <c r="A82" s="2">
        <v>78</v>
      </c>
      <c r="B82" s="56" t="s">
        <v>169</v>
      </c>
      <c r="C82" s="56"/>
      <c r="D82" s="56" t="s">
        <v>50</v>
      </c>
      <c r="E82" s="56" t="s">
        <v>84</v>
      </c>
      <c r="F82" s="56" t="s">
        <v>168</v>
      </c>
      <c r="G82" s="59"/>
      <c r="H82" s="2">
        <v>3</v>
      </c>
      <c r="I82" s="2">
        <v>100</v>
      </c>
      <c r="J82" s="59"/>
      <c r="K82" s="56" t="s">
        <v>134</v>
      </c>
      <c r="L82" s="58" t="s">
        <v>466</v>
      </c>
      <c r="M82" s="58" t="s">
        <v>1</v>
      </c>
      <c r="N82" s="59" t="s">
        <v>480</v>
      </c>
      <c r="O82" s="79" t="s">
        <v>551</v>
      </c>
      <c r="P82" s="82"/>
      <c r="Q82" s="82">
        <v>1</v>
      </c>
      <c r="R82" s="82"/>
      <c r="S82" s="82"/>
      <c r="T82" s="82">
        <v>1</v>
      </c>
      <c r="U82" s="82">
        <v>1</v>
      </c>
      <c r="V82" s="82"/>
      <c r="W82" s="82"/>
      <c r="X82" s="82"/>
      <c r="Y82" s="82"/>
      <c r="Z82" s="82"/>
      <c r="AA82" s="82">
        <v>1</v>
      </c>
      <c r="AB82" s="82">
        <v>1</v>
      </c>
      <c r="AC82" s="82"/>
      <c r="AD82" s="82"/>
      <c r="AE82" s="82"/>
      <c r="AF82" s="82">
        <f t="shared" si="4"/>
        <v>56</v>
      </c>
      <c r="AG82" s="82">
        <v>14</v>
      </c>
    </row>
    <row r="83" spans="1:33" s="61" customFormat="1" ht="40" x14ac:dyDescent="0.35">
      <c r="A83" s="2">
        <v>79</v>
      </c>
      <c r="B83" s="56" t="s">
        <v>170</v>
      </c>
      <c r="C83" s="56"/>
      <c r="D83" s="56" t="s">
        <v>50</v>
      </c>
      <c r="E83" s="56" t="s">
        <v>51</v>
      </c>
      <c r="F83" s="59"/>
      <c r="G83" s="56" t="s">
        <v>171</v>
      </c>
      <c r="H83" s="2">
        <v>3</v>
      </c>
      <c r="I83" s="59"/>
      <c r="J83" s="2">
        <v>100</v>
      </c>
      <c r="K83" s="56" t="s">
        <v>172</v>
      </c>
      <c r="L83" s="58" t="s">
        <v>466</v>
      </c>
      <c r="M83" s="58" t="s">
        <v>1</v>
      </c>
      <c r="N83" s="59" t="s">
        <v>480</v>
      </c>
      <c r="O83" s="79" t="s">
        <v>551</v>
      </c>
      <c r="P83" s="82">
        <v>1</v>
      </c>
      <c r="Q83" s="82"/>
      <c r="R83" s="82"/>
      <c r="S83" s="82"/>
      <c r="T83" s="82">
        <v>1</v>
      </c>
      <c r="U83" s="82">
        <v>1</v>
      </c>
      <c r="V83" s="82"/>
      <c r="W83" s="82"/>
      <c r="X83" s="82"/>
      <c r="Y83" s="82"/>
      <c r="Z83" s="82"/>
      <c r="AA83" s="82">
        <v>1</v>
      </c>
      <c r="AB83" s="82">
        <v>1</v>
      </c>
      <c r="AC83" s="82"/>
      <c r="AD83" s="82"/>
      <c r="AE83" s="82"/>
      <c r="AF83" s="82">
        <f t="shared" si="4"/>
        <v>56</v>
      </c>
      <c r="AG83" s="82">
        <v>14</v>
      </c>
    </row>
    <row r="84" spans="1:33" s="61" customFormat="1" ht="40" x14ac:dyDescent="0.35">
      <c r="A84" s="2">
        <v>80</v>
      </c>
      <c r="B84" s="56" t="s">
        <v>173</v>
      </c>
      <c r="C84" s="56"/>
      <c r="D84" s="56" t="s">
        <v>50</v>
      </c>
      <c r="E84" s="56" t="s">
        <v>84</v>
      </c>
      <c r="F84" s="56" t="s">
        <v>168</v>
      </c>
      <c r="G84" s="59"/>
      <c r="H84" s="2">
        <v>3</v>
      </c>
      <c r="I84" s="2">
        <v>100</v>
      </c>
      <c r="J84" s="59"/>
      <c r="K84" s="56" t="s">
        <v>134</v>
      </c>
      <c r="L84" s="58" t="s">
        <v>466</v>
      </c>
      <c r="M84" s="58" t="s">
        <v>1</v>
      </c>
      <c r="N84" s="59" t="s">
        <v>480</v>
      </c>
      <c r="O84" s="79" t="s">
        <v>551</v>
      </c>
      <c r="P84" s="82"/>
      <c r="Q84" s="82">
        <v>1</v>
      </c>
      <c r="R84" s="82"/>
      <c r="S84" s="82"/>
      <c r="T84" s="82">
        <v>1</v>
      </c>
      <c r="U84" s="82">
        <v>1</v>
      </c>
      <c r="V84" s="82"/>
      <c r="W84" s="82"/>
      <c r="X84" s="82"/>
      <c r="Y84" s="82"/>
      <c r="Z84" s="82"/>
      <c r="AA84" s="82">
        <v>1</v>
      </c>
      <c r="AB84" s="82">
        <v>1</v>
      </c>
      <c r="AC84" s="82"/>
      <c r="AD84" s="82"/>
      <c r="AE84" s="82"/>
      <c r="AF84" s="82">
        <f t="shared" si="4"/>
        <v>56</v>
      </c>
      <c r="AG84" s="82">
        <v>14</v>
      </c>
    </row>
    <row r="85" spans="1:33" s="61" customFormat="1" ht="40" x14ac:dyDescent="0.35">
      <c r="A85" s="2">
        <v>81</v>
      </c>
      <c r="B85" s="56" t="s">
        <v>174</v>
      </c>
      <c r="C85" s="56" t="s">
        <v>550</v>
      </c>
      <c r="D85" s="56" t="s">
        <v>50</v>
      </c>
      <c r="E85" s="56" t="s">
        <v>51</v>
      </c>
      <c r="F85" s="59"/>
      <c r="G85" s="56" t="s">
        <v>168</v>
      </c>
      <c r="H85" s="60">
        <v>3.5</v>
      </c>
      <c r="I85" s="59"/>
      <c r="J85" s="2">
        <v>100</v>
      </c>
      <c r="K85" s="56" t="s">
        <v>134</v>
      </c>
      <c r="L85" s="58" t="s">
        <v>466</v>
      </c>
      <c r="M85" s="58" t="s">
        <v>1</v>
      </c>
      <c r="N85" s="59" t="s">
        <v>480</v>
      </c>
      <c r="O85" s="79" t="s">
        <v>551</v>
      </c>
      <c r="P85" s="82">
        <v>1</v>
      </c>
      <c r="Q85" s="82"/>
      <c r="R85" s="82"/>
      <c r="S85" s="82"/>
      <c r="T85" s="82">
        <v>1</v>
      </c>
      <c r="U85" s="82">
        <v>1</v>
      </c>
      <c r="V85" s="82"/>
      <c r="W85" s="82"/>
      <c r="X85" s="82"/>
      <c r="Y85" s="82"/>
      <c r="Z85" s="82"/>
      <c r="AA85" s="82">
        <v>1</v>
      </c>
      <c r="AB85" s="82">
        <v>1</v>
      </c>
      <c r="AC85" s="82"/>
      <c r="AD85" s="82"/>
      <c r="AE85" s="82"/>
      <c r="AF85" s="82">
        <f t="shared" si="4"/>
        <v>56</v>
      </c>
      <c r="AG85" s="82">
        <v>14</v>
      </c>
    </row>
    <row r="86" spans="1:33" s="61" customFormat="1" ht="40" x14ac:dyDescent="0.35">
      <c r="A86" s="2">
        <v>82</v>
      </c>
      <c r="B86" s="56" t="s">
        <v>175</v>
      </c>
      <c r="C86" s="56"/>
      <c r="D86" s="56" t="s">
        <v>50</v>
      </c>
      <c r="E86" s="56" t="s">
        <v>51</v>
      </c>
      <c r="F86" s="59"/>
      <c r="G86" s="56" t="s">
        <v>168</v>
      </c>
      <c r="H86" s="2">
        <v>3</v>
      </c>
      <c r="I86" s="59"/>
      <c r="J86" s="2">
        <v>100</v>
      </c>
      <c r="K86" s="56" t="s">
        <v>134</v>
      </c>
      <c r="L86" s="58" t="s">
        <v>466</v>
      </c>
      <c r="M86" s="58" t="s">
        <v>1</v>
      </c>
      <c r="N86" s="59" t="s">
        <v>480</v>
      </c>
      <c r="O86" s="79" t="s">
        <v>551</v>
      </c>
      <c r="P86" s="82">
        <v>1</v>
      </c>
      <c r="Q86" s="82"/>
      <c r="R86" s="82"/>
      <c r="S86" s="82"/>
      <c r="T86" s="82">
        <v>1</v>
      </c>
      <c r="U86" s="82">
        <v>1</v>
      </c>
      <c r="V86" s="82"/>
      <c r="W86" s="82"/>
      <c r="X86" s="82"/>
      <c r="Y86" s="82"/>
      <c r="Z86" s="82"/>
      <c r="AA86" s="82">
        <v>1</v>
      </c>
      <c r="AB86" s="82">
        <v>1</v>
      </c>
      <c r="AC86" s="82"/>
      <c r="AD86" s="82"/>
      <c r="AE86" s="82"/>
      <c r="AF86" s="82">
        <f t="shared" si="4"/>
        <v>56</v>
      </c>
      <c r="AG86" s="82">
        <v>14</v>
      </c>
    </row>
    <row r="87" spans="1:33" s="61" customFormat="1" x14ac:dyDescent="0.35">
      <c r="A87" s="2">
        <v>83</v>
      </c>
      <c r="B87" s="56" t="s">
        <v>176</v>
      </c>
      <c r="C87" s="56" t="s">
        <v>549</v>
      </c>
      <c r="D87" s="56" t="s">
        <v>50</v>
      </c>
      <c r="E87" s="56" t="s">
        <v>51</v>
      </c>
      <c r="F87" s="59"/>
      <c r="G87" s="56" t="s">
        <v>168</v>
      </c>
      <c r="H87" s="2">
        <v>3</v>
      </c>
      <c r="I87" s="59"/>
      <c r="J87" s="2">
        <v>100</v>
      </c>
      <c r="K87" s="56" t="s">
        <v>134</v>
      </c>
      <c r="L87" s="58" t="s">
        <v>466</v>
      </c>
      <c r="M87" s="58" t="s">
        <v>1</v>
      </c>
      <c r="N87" s="59" t="s">
        <v>480</v>
      </c>
      <c r="O87" s="79" t="s">
        <v>551</v>
      </c>
      <c r="P87" s="82">
        <v>1</v>
      </c>
      <c r="Q87" s="82"/>
      <c r="R87" s="82"/>
      <c r="S87" s="82"/>
      <c r="T87" s="82">
        <v>1</v>
      </c>
      <c r="U87" s="82">
        <v>1</v>
      </c>
      <c r="V87" s="82"/>
      <c r="W87" s="82"/>
      <c r="X87" s="82"/>
      <c r="Y87" s="82"/>
      <c r="Z87" s="82"/>
      <c r="AA87" s="82">
        <v>1</v>
      </c>
      <c r="AB87" s="82">
        <v>1</v>
      </c>
      <c r="AC87" s="82"/>
      <c r="AD87" s="82"/>
      <c r="AE87" s="82"/>
      <c r="AF87" s="82">
        <f t="shared" si="4"/>
        <v>56</v>
      </c>
      <c r="AG87" s="82">
        <v>14</v>
      </c>
    </row>
    <row r="88" spans="1:33" s="61" customFormat="1" ht="40" x14ac:dyDescent="0.35">
      <c r="A88" s="2">
        <v>84</v>
      </c>
      <c r="B88" s="56" t="s">
        <v>177</v>
      </c>
      <c r="C88" s="56" t="s">
        <v>547</v>
      </c>
      <c r="D88" s="56" t="s">
        <v>122</v>
      </c>
      <c r="E88" s="56" t="s">
        <v>84</v>
      </c>
      <c r="F88" s="56" t="s">
        <v>178</v>
      </c>
      <c r="G88" s="59"/>
      <c r="H88" s="56" t="s">
        <v>125</v>
      </c>
      <c r="I88" s="2">
        <v>100</v>
      </c>
      <c r="J88" s="59"/>
      <c r="K88" s="56" t="s">
        <v>221</v>
      </c>
      <c r="L88" s="58" t="s">
        <v>466</v>
      </c>
      <c r="M88" s="58" t="s">
        <v>23</v>
      </c>
      <c r="N88" s="59" t="s">
        <v>497</v>
      </c>
      <c r="O88" s="79" t="s">
        <v>551</v>
      </c>
      <c r="P88" s="82"/>
      <c r="Q88" s="82"/>
      <c r="R88" s="82"/>
      <c r="S88" s="82">
        <v>6</v>
      </c>
      <c r="T88" s="82">
        <v>10</v>
      </c>
      <c r="U88" s="82">
        <v>2</v>
      </c>
      <c r="V88" s="82">
        <v>2</v>
      </c>
      <c r="W88" s="82"/>
      <c r="X88" s="82">
        <v>2</v>
      </c>
      <c r="Y88" s="82">
        <v>2</v>
      </c>
      <c r="Z88" s="82">
        <v>2</v>
      </c>
      <c r="AA88" s="82">
        <v>2</v>
      </c>
      <c r="AB88" s="82">
        <v>2</v>
      </c>
      <c r="AC88" s="82"/>
      <c r="AD88" s="82">
        <v>2</v>
      </c>
      <c r="AE88" s="82"/>
      <c r="AF88" s="82">
        <f t="shared" si="4"/>
        <v>64</v>
      </c>
      <c r="AG88" s="82">
        <v>16</v>
      </c>
    </row>
    <row r="89" spans="1:33" s="61" customFormat="1" x14ac:dyDescent="0.35">
      <c r="A89" s="2">
        <v>85</v>
      </c>
      <c r="B89" s="56" t="s">
        <v>179</v>
      </c>
      <c r="C89" s="56" t="s">
        <v>548</v>
      </c>
      <c r="D89" s="56" t="s">
        <v>50</v>
      </c>
      <c r="E89" s="56" t="s">
        <v>84</v>
      </c>
      <c r="F89" s="59"/>
      <c r="G89" s="56" t="s">
        <v>168</v>
      </c>
      <c r="H89" s="2">
        <v>3</v>
      </c>
      <c r="I89" s="59"/>
      <c r="J89" s="2">
        <v>100</v>
      </c>
      <c r="K89" s="56" t="s">
        <v>134</v>
      </c>
      <c r="L89" s="58" t="s">
        <v>466</v>
      </c>
      <c r="M89" s="58" t="s">
        <v>1</v>
      </c>
      <c r="N89" s="59" t="s">
        <v>480</v>
      </c>
      <c r="O89" s="79" t="s">
        <v>551</v>
      </c>
      <c r="P89" s="82"/>
      <c r="Q89" s="82">
        <v>1</v>
      </c>
      <c r="R89" s="82"/>
      <c r="S89" s="82"/>
      <c r="T89" s="82">
        <v>1</v>
      </c>
      <c r="U89" s="82">
        <v>1</v>
      </c>
      <c r="V89" s="82"/>
      <c r="W89" s="82"/>
      <c r="X89" s="82"/>
      <c r="Y89" s="82"/>
      <c r="Z89" s="82"/>
      <c r="AA89" s="82">
        <v>1</v>
      </c>
      <c r="AB89" s="82">
        <v>1</v>
      </c>
      <c r="AC89" s="82"/>
      <c r="AD89" s="82"/>
      <c r="AE89" s="82"/>
      <c r="AF89" s="82">
        <f t="shared" si="4"/>
        <v>56</v>
      </c>
      <c r="AG89" s="82">
        <v>14</v>
      </c>
    </row>
    <row r="90" spans="1:33" s="61" customFormat="1" x14ac:dyDescent="0.35">
      <c r="A90" s="2">
        <v>86</v>
      </c>
      <c r="B90" s="56" t="s">
        <v>180</v>
      </c>
      <c r="C90" s="56"/>
      <c r="D90" s="56" t="s">
        <v>50</v>
      </c>
      <c r="E90" s="56" t="s">
        <v>51</v>
      </c>
      <c r="F90" s="56" t="s">
        <v>168</v>
      </c>
      <c r="G90" s="59"/>
      <c r="H90" s="2">
        <v>3</v>
      </c>
      <c r="I90" s="2">
        <v>100</v>
      </c>
      <c r="J90" s="59"/>
      <c r="K90" s="56" t="s">
        <v>134</v>
      </c>
      <c r="L90" s="58" t="s">
        <v>466</v>
      </c>
      <c r="M90" s="58" t="s">
        <v>1</v>
      </c>
      <c r="N90" s="59" t="s">
        <v>480</v>
      </c>
      <c r="O90" s="79" t="s">
        <v>551</v>
      </c>
      <c r="P90" s="82">
        <v>1</v>
      </c>
      <c r="Q90" s="82"/>
      <c r="R90" s="82"/>
      <c r="S90" s="82"/>
      <c r="T90" s="82">
        <v>1</v>
      </c>
      <c r="U90" s="82">
        <v>1</v>
      </c>
      <c r="V90" s="82"/>
      <c r="W90" s="82"/>
      <c r="X90" s="82"/>
      <c r="Y90" s="82"/>
      <c r="Z90" s="82"/>
      <c r="AA90" s="82">
        <v>1</v>
      </c>
      <c r="AB90" s="82">
        <v>1</v>
      </c>
      <c r="AC90" s="82"/>
      <c r="AD90" s="82"/>
      <c r="AE90" s="82"/>
      <c r="AF90" s="82">
        <f t="shared" si="4"/>
        <v>56</v>
      </c>
      <c r="AG90" s="82">
        <v>14</v>
      </c>
    </row>
    <row r="91" spans="1:33" s="61" customFormat="1" x14ac:dyDescent="0.35">
      <c r="A91" s="2">
        <v>87</v>
      </c>
      <c r="B91" s="56" t="s">
        <v>181</v>
      </c>
      <c r="C91" s="56"/>
      <c r="D91" s="56" t="s">
        <v>50</v>
      </c>
      <c r="E91" s="56" t="s">
        <v>51</v>
      </c>
      <c r="F91" s="59"/>
      <c r="G91" s="56" t="s">
        <v>168</v>
      </c>
      <c r="H91" s="60">
        <v>5.5</v>
      </c>
      <c r="I91" s="59"/>
      <c r="J91" s="2">
        <v>100</v>
      </c>
      <c r="K91" s="56" t="s">
        <v>134</v>
      </c>
      <c r="L91" s="58" t="s">
        <v>466</v>
      </c>
      <c r="M91" s="58" t="s">
        <v>1</v>
      </c>
      <c r="N91" s="59" t="s">
        <v>480</v>
      </c>
      <c r="O91" s="79" t="s">
        <v>551</v>
      </c>
      <c r="P91" s="82">
        <v>1</v>
      </c>
      <c r="Q91" s="82"/>
      <c r="R91" s="82"/>
      <c r="S91" s="82"/>
      <c r="T91" s="82">
        <v>1</v>
      </c>
      <c r="U91" s="82">
        <v>1</v>
      </c>
      <c r="V91" s="82"/>
      <c r="W91" s="82"/>
      <c r="X91" s="82"/>
      <c r="Y91" s="82"/>
      <c r="Z91" s="82"/>
      <c r="AA91" s="82">
        <v>1</v>
      </c>
      <c r="AB91" s="82">
        <v>1</v>
      </c>
      <c r="AC91" s="82"/>
      <c r="AD91" s="82"/>
      <c r="AE91" s="82"/>
      <c r="AF91" s="82">
        <f t="shared" si="4"/>
        <v>56</v>
      </c>
      <c r="AG91" s="82">
        <v>14</v>
      </c>
    </row>
    <row r="92" spans="1:33" s="61" customFormat="1" x14ac:dyDescent="0.35">
      <c r="A92" s="2">
        <v>88</v>
      </c>
      <c r="B92" s="56" t="s">
        <v>182</v>
      </c>
      <c r="C92" s="56"/>
      <c r="D92" s="56" t="s">
        <v>50</v>
      </c>
      <c r="E92" s="56" t="s">
        <v>51</v>
      </c>
      <c r="F92" s="56" t="s">
        <v>168</v>
      </c>
      <c r="G92" s="59"/>
      <c r="H92" s="60">
        <v>3.5</v>
      </c>
      <c r="I92" s="2">
        <v>100</v>
      </c>
      <c r="J92" s="59"/>
      <c r="K92" s="56" t="s">
        <v>134</v>
      </c>
      <c r="L92" s="58" t="s">
        <v>466</v>
      </c>
      <c r="M92" s="58" t="s">
        <v>1</v>
      </c>
      <c r="N92" s="59" t="s">
        <v>480</v>
      </c>
      <c r="O92" s="79" t="s">
        <v>551</v>
      </c>
      <c r="P92" s="82">
        <v>1</v>
      </c>
      <c r="Q92" s="82"/>
      <c r="R92" s="82"/>
      <c r="S92" s="82"/>
      <c r="T92" s="82">
        <v>1</v>
      </c>
      <c r="U92" s="82">
        <v>1</v>
      </c>
      <c r="V92" s="82"/>
      <c r="W92" s="82"/>
      <c r="X92" s="82"/>
      <c r="Y92" s="82"/>
      <c r="Z92" s="82"/>
      <c r="AA92" s="82">
        <v>1</v>
      </c>
      <c r="AB92" s="82">
        <v>1</v>
      </c>
      <c r="AC92" s="82"/>
      <c r="AD92" s="82"/>
      <c r="AE92" s="82"/>
      <c r="AF92" s="82">
        <f t="shared" si="4"/>
        <v>56</v>
      </c>
      <c r="AG92" s="82">
        <v>14</v>
      </c>
    </row>
    <row r="93" spans="1:33" s="61" customFormat="1" x14ac:dyDescent="0.35">
      <c r="A93" s="2">
        <v>89</v>
      </c>
      <c r="B93" s="56" t="s">
        <v>183</v>
      </c>
      <c r="C93" s="56"/>
      <c r="D93" s="56" t="s">
        <v>50</v>
      </c>
      <c r="E93" s="56" t="s">
        <v>51</v>
      </c>
      <c r="F93" s="59"/>
      <c r="G93" s="56" t="s">
        <v>168</v>
      </c>
      <c r="H93" s="60">
        <v>5.5</v>
      </c>
      <c r="I93" s="59"/>
      <c r="J93" s="2">
        <v>100</v>
      </c>
      <c r="K93" s="56" t="s">
        <v>134</v>
      </c>
      <c r="L93" s="58" t="s">
        <v>466</v>
      </c>
      <c r="M93" s="58" t="s">
        <v>1</v>
      </c>
      <c r="N93" s="59" t="s">
        <v>480</v>
      </c>
      <c r="O93" s="79" t="s">
        <v>551</v>
      </c>
      <c r="P93" s="82">
        <v>1</v>
      </c>
      <c r="Q93" s="82"/>
      <c r="R93" s="82"/>
      <c r="S93" s="82"/>
      <c r="T93" s="82">
        <v>1</v>
      </c>
      <c r="U93" s="82">
        <v>1</v>
      </c>
      <c r="V93" s="82"/>
      <c r="W93" s="82"/>
      <c r="X93" s="82"/>
      <c r="Y93" s="82"/>
      <c r="Z93" s="82"/>
      <c r="AA93" s="82">
        <v>1</v>
      </c>
      <c r="AB93" s="82">
        <v>1</v>
      </c>
      <c r="AC93" s="82"/>
      <c r="AD93" s="82"/>
      <c r="AE93" s="82"/>
      <c r="AF93" s="82">
        <f t="shared" si="4"/>
        <v>56</v>
      </c>
      <c r="AG93" s="82">
        <v>14</v>
      </c>
    </row>
    <row r="94" spans="1:33" s="61" customFormat="1" x14ac:dyDescent="0.35">
      <c r="A94" s="2">
        <v>90</v>
      </c>
      <c r="B94" s="56" t="s">
        <v>184</v>
      </c>
      <c r="C94" s="56"/>
      <c r="D94" s="56" t="s">
        <v>50</v>
      </c>
      <c r="E94" s="56" t="s">
        <v>51</v>
      </c>
      <c r="F94" s="56" t="s">
        <v>168</v>
      </c>
      <c r="G94" s="59"/>
      <c r="H94" s="60">
        <v>5.5</v>
      </c>
      <c r="I94" s="2">
        <v>100</v>
      </c>
      <c r="J94" s="59"/>
      <c r="K94" s="56" t="s">
        <v>134</v>
      </c>
      <c r="L94" s="58" t="s">
        <v>466</v>
      </c>
      <c r="M94" s="58" t="s">
        <v>1</v>
      </c>
      <c r="N94" s="59" t="s">
        <v>480</v>
      </c>
      <c r="O94" s="79" t="s">
        <v>551</v>
      </c>
      <c r="P94" s="82">
        <v>1</v>
      </c>
      <c r="Q94" s="82"/>
      <c r="R94" s="82"/>
      <c r="S94" s="82"/>
      <c r="T94" s="82">
        <v>1</v>
      </c>
      <c r="U94" s="82">
        <v>1</v>
      </c>
      <c r="V94" s="82"/>
      <c r="W94" s="82"/>
      <c r="X94" s="82"/>
      <c r="Y94" s="82"/>
      <c r="Z94" s="82"/>
      <c r="AA94" s="82">
        <v>1</v>
      </c>
      <c r="AB94" s="82">
        <v>1</v>
      </c>
      <c r="AC94" s="82"/>
      <c r="AD94" s="82"/>
      <c r="AE94" s="82"/>
      <c r="AF94" s="82">
        <f t="shared" si="4"/>
        <v>56</v>
      </c>
      <c r="AG94" s="82">
        <v>14</v>
      </c>
    </row>
    <row r="95" spans="1:33" s="61" customFormat="1" x14ac:dyDescent="0.35">
      <c r="A95" s="2">
        <v>91</v>
      </c>
      <c r="B95" s="56" t="s">
        <v>185</v>
      </c>
      <c r="C95" s="56"/>
      <c r="D95" s="56" t="s">
        <v>50</v>
      </c>
      <c r="E95" s="56" t="s">
        <v>51</v>
      </c>
      <c r="F95" s="59"/>
      <c r="G95" s="56" t="s">
        <v>168</v>
      </c>
      <c r="H95" s="2">
        <v>3</v>
      </c>
      <c r="I95" s="59"/>
      <c r="J95" s="2">
        <v>100</v>
      </c>
      <c r="K95" s="56" t="s">
        <v>134</v>
      </c>
      <c r="L95" s="58" t="s">
        <v>466</v>
      </c>
      <c r="M95" s="58" t="s">
        <v>1</v>
      </c>
      <c r="N95" s="59" t="s">
        <v>480</v>
      </c>
      <c r="O95" s="79" t="s">
        <v>551</v>
      </c>
      <c r="P95" s="82">
        <v>1</v>
      </c>
      <c r="Q95" s="82"/>
      <c r="R95" s="82"/>
      <c r="S95" s="82"/>
      <c r="T95" s="82">
        <v>1</v>
      </c>
      <c r="U95" s="82">
        <v>1</v>
      </c>
      <c r="V95" s="82"/>
      <c r="W95" s="82"/>
      <c r="X95" s="82"/>
      <c r="Y95" s="82"/>
      <c r="Z95" s="82"/>
      <c r="AA95" s="82">
        <v>1</v>
      </c>
      <c r="AB95" s="82">
        <v>1</v>
      </c>
      <c r="AC95" s="82"/>
      <c r="AD95" s="82"/>
      <c r="AE95" s="82"/>
      <c r="AF95" s="82">
        <f t="shared" si="4"/>
        <v>56</v>
      </c>
      <c r="AG95" s="82">
        <v>14</v>
      </c>
    </row>
    <row r="96" spans="1:33" s="61" customFormat="1" x14ac:dyDescent="0.35">
      <c r="A96" s="2">
        <v>92</v>
      </c>
      <c r="B96" s="56" t="s">
        <v>186</v>
      </c>
      <c r="C96" s="56"/>
      <c r="D96" s="56" t="s">
        <v>50</v>
      </c>
      <c r="E96" s="56" t="s">
        <v>51</v>
      </c>
      <c r="F96" s="56" t="s">
        <v>168</v>
      </c>
      <c r="G96" s="59"/>
      <c r="H96" s="60">
        <v>5.5</v>
      </c>
      <c r="I96" s="2">
        <v>100</v>
      </c>
      <c r="J96" s="59"/>
      <c r="K96" s="56" t="s">
        <v>134</v>
      </c>
      <c r="L96" s="58" t="s">
        <v>466</v>
      </c>
      <c r="M96" s="58" t="s">
        <v>1</v>
      </c>
      <c r="N96" s="59" t="s">
        <v>480</v>
      </c>
      <c r="O96" s="79" t="s">
        <v>551</v>
      </c>
      <c r="P96" s="82">
        <v>1</v>
      </c>
      <c r="Q96" s="82"/>
      <c r="R96" s="82"/>
      <c r="S96" s="82"/>
      <c r="T96" s="82">
        <v>1</v>
      </c>
      <c r="U96" s="82">
        <v>1</v>
      </c>
      <c r="V96" s="82"/>
      <c r="W96" s="82"/>
      <c r="X96" s="82"/>
      <c r="Y96" s="82"/>
      <c r="Z96" s="82"/>
      <c r="AA96" s="82">
        <v>1</v>
      </c>
      <c r="AB96" s="82">
        <v>1</v>
      </c>
      <c r="AC96" s="82"/>
      <c r="AD96" s="82"/>
      <c r="AE96" s="82"/>
      <c r="AF96" s="82">
        <f t="shared" si="4"/>
        <v>56</v>
      </c>
      <c r="AG96" s="82">
        <v>14</v>
      </c>
    </row>
    <row r="97" spans="1:33" s="61" customFormat="1" x14ac:dyDescent="0.35">
      <c r="A97" s="2">
        <v>93</v>
      </c>
      <c r="B97" s="56" t="s">
        <v>187</v>
      </c>
      <c r="C97" s="56"/>
      <c r="D97" s="56" t="s">
        <v>50</v>
      </c>
      <c r="E97" s="56" t="s">
        <v>51</v>
      </c>
      <c r="F97" s="59"/>
      <c r="G97" s="56" t="s">
        <v>168</v>
      </c>
      <c r="H97" s="60">
        <v>3.5</v>
      </c>
      <c r="I97" s="59"/>
      <c r="J97" s="2">
        <v>100</v>
      </c>
      <c r="K97" s="56" t="s">
        <v>134</v>
      </c>
      <c r="L97" s="58" t="s">
        <v>466</v>
      </c>
      <c r="M97" s="58" t="s">
        <v>1</v>
      </c>
      <c r="N97" s="59" t="s">
        <v>480</v>
      </c>
      <c r="O97" s="79" t="s">
        <v>551</v>
      </c>
      <c r="P97" s="82">
        <v>1</v>
      </c>
      <c r="Q97" s="82"/>
      <c r="R97" s="82"/>
      <c r="S97" s="82"/>
      <c r="T97" s="82">
        <v>1</v>
      </c>
      <c r="U97" s="82">
        <v>1</v>
      </c>
      <c r="V97" s="82"/>
      <c r="W97" s="82"/>
      <c r="X97" s="82"/>
      <c r="Y97" s="82"/>
      <c r="Z97" s="82"/>
      <c r="AA97" s="82">
        <v>1</v>
      </c>
      <c r="AB97" s="82">
        <v>1</v>
      </c>
      <c r="AC97" s="82"/>
      <c r="AD97" s="82"/>
      <c r="AE97" s="82"/>
      <c r="AF97" s="82">
        <f t="shared" si="4"/>
        <v>56</v>
      </c>
      <c r="AG97" s="82">
        <v>14</v>
      </c>
    </row>
    <row r="98" spans="1:33" s="61" customFormat="1" x14ac:dyDescent="0.35">
      <c r="A98" s="2">
        <v>94</v>
      </c>
      <c r="B98" s="56" t="s">
        <v>188</v>
      </c>
      <c r="C98" s="56"/>
      <c r="D98" s="56" t="s">
        <v>50</v>
      </c>
      <c r="E98" s="56" t="s">
        <v>51</v>
      </c>
      <c r="F98" s="56" t="s">
        <v>168</v>
      </c>
      <c r="G98" s="59"/>
      <c r="H98" s="60">
        <v>5.5</v>
      </c>
      <c r="I98" s="2">
        <v>100</v>
      </c>
      <c r="J98" s="59"/>
      <c r="K98" s="56" t="s">
        <v>134</v>
      </c>
      <c r="L98" s="58" t="s">
        <v>466</v>
      </c>
      <c r="M98" s="58" t="s">
        <v>1</v>
      </c>
      <c r="N98" s="59" t="s">
        <v>480</v>
      </c>
      <c r="O98" s="79" t="s">
        <v>551</v>
      </c>
      <c r="P98" s="82">
        <v>1</v>
      </c>
      <c r="Q98" s="82"/>
      <c r="R98" s="82"/>
      <c r="S98" s="82"/>
      <c r="T98" s="82">
        <v>1</v>
      </c>
      <c r="U98" s="82">
        <v>1</v>
      </c>
      <c r="V98" s="82"/>
      <c r="W98" s="82"/>
      <c r="X98" s="82"/>
      <c r="Y98" s="82"/>
      <c r="Z98" s="82"/>
      <c r="AA98" s="82">
        <v>1</v>
      </c>
      <c r="AB98" s="82">
        <v>1</v>
      </c>
      <c r="AC98" s="82"/>
      <c r="AD98" s="82"/>
      <c r="AE98" s="82"/>
      <c r="AF98" s="82">
        <f t="shared" si="4"/>
        <v>56</v>
      </c>
      <c r="AG98" s="82">
        <v>14</v>
      </c>
    </row>
    <row r="99" spans="1:33" s="61" customFormat="1" ht="40" x14ac:dyDescent="0.35">
      <c r="A99" s="2">
        <v>95</v>
      </c>
      <c r="B99" s="56" t="s">
        <v>189</v>
      </c>
      <c r="C99" s="56" t="s">
        <v>21</v>
      </c>
      <c r="D99" s="56" t="s">
        <v>50</v>
      </c>
      <c r="E99" s="56" t="s">
        <v>51</v>
      </c>
      <c r="F99" s="59"/>
      <c r="G99" s="56" t="s">
        <v>168</v>
      </c>
      <c r="H99" s="59"/>
      <c r="I99" s="59"/>
      <c r="J99" s="2">
        <v>100</v>
      </c>
      <c r="K99" s="56" t="s">
        <v>134</v>
      </c>
      <c r="L99" s="58" t="s">
        <v>466</v>
      </c>
      <c r="M99" s="58" t="s">
        <v>1</v>
      </c>
      <c r="N99" s="59" t="s">
        <v>480</v>
      </c>
      <c r="O99" s="79" t="s">
        <v>551</v>
      </c>
      <c r="P99" s="82">
        <v>1</v>
      </c>
      <c r="Q99" s="82"/>
      <c r="R99" s="82"/>
      <c r="S99" s="82"/>
      <c r="T99" s="82">
        <v>1</v>
      </c>
      <c r="U99" s="82">
        <v>1</v>
      </c>
      <c r="V99" s="82"/>
      <c r="W99" s="82"/>
      <c r="X99" s="82"/>
      <c r="Y99" s="82"/>
      <c r="Z99" s="82"/>
      <c r="AA99" s="82">
        <v>1</v>
      </c>
      <c r="AB99" s="82">
        <v>1</v>
      </c>
      <c r="AC99" s="82"/>
      <c r="AD99" s="82"/>
      <c r="AE99" s="82"/>
      <c r="AF99" s="82">
        <f t="shared" si="4"/>
        <v>56</v>
      </c>
      <c r="AG99" s="82">
        <v>14</v>
      </c>
    </row>
    <row r="100" spans="1:33" s="61" customFormat="1" ht="40" x14ac:dyDescent="0.35">
      <c r="A100" s="2">
        <v>96</v>
      </c>
      <c r="B100" s="56" t="s">
        <v>190</v>
      </c>
      <c r="C100" s="56"/>
      <c r="D100" s="56" t="s">
        <v>50</v>
      </c>
      <c r="E100" s="56" t="s">
        <v>51</v>
      </c>
      <c r="F100" s="56" t="s">
        <v>168</v>
      </c>
      <c r="G100" s="59"/>
      <c r="H100" s="58"/>
      <c r="I100" s="58"/>
      <c r="J100" s="58"/>
      <c r="K100" s="56" t="s">
        <v>134</v>
      </c>
      <c r="L100" s="58" t="s">
        <v>466</v>
      </c>
      <c r="M100" s="58" t="s">
        <v>1</v>
      </c>
      <c r="N100" s="59" t="s">
        <v>480</v>
      </c>
      <c r="O100" s="79" t="s">
        <v>551</v>
      </c>
      <c r="P100" s="82">
        <v>1</v>
      </c>
      <c r="Q100" s="82"/>
      <c r="R100" s="82"/>
      <c r="S100" s="82"/>
      <c r="T100" s="82">
        <v>1</v>
      </c>
      <c r="U100" s="82">
        <v>1</v>
      </c>
      <c r="V100" s="82"/>
      <c r="W100" s="82"/>
      <c r="X100" s="82"/>
      <c r="Y100" s="82"/>
      <c r="Z100" s="82"/>
      <c r="AA100" s="82">
        <v>1</v>
      </c>
      <c r="AB100" s="82">
        <v>1</v>
      </c>
      <c r="AC100" s="82"/>
      <c r="AD100" s="82"/>
      <c r="AE100" s="82"/>
      <c r="AF100" s="82">
        <f t="shared" si="4"/>
        <v>56</v>
      </c>
      <c r="AG100" s="82">
        <v>14</v>
      </c>
    </row>
    <row r="101" spans="1:33" s="61" customFormat="1" ht="40" x14ac:dyDescent="0.35">
      <c r="A101" s="2">
        <v>97</v>
      </c>
      <c r="B101" s="56" t="s">
        <v>191</v>
      </c>
      <c r="C101" s="56" t="s">
        <v>546</v>
      </c>
      <c r="D101" s="56" t="s">
        <v>50</v>
      </c>
      <c r="E101" s="56" t="s">
        <v>51</v>
      </c>
      <c r="F101" s="56" t="s">
        <v>168</v>
      </c>
      <c r="G101" s="59"/>
      <c r="H101" s="60">
        <v>5.5</v>
      </c>
      <c r="I101" s="2">
        <v>100</v>
      </c>
      <c r="J101" s="59"/>
      <c r="K101" s="56" t="s">
        <v>134</v>
      </c>
      <c r="L101" s="58" t="s">
        <v>466</v>
      </c>
      <c r="M101" s="58" t="s">
        <v>1</v>
      </c>
      <c r="N101" s="59" t="s">
        <v>480</v>
      </c>
      <c r="O101" s="79" t="s">
        <v>551</v>
      </c>
      <c r="P101" s="82">
        <v>1</v>
      </c>
      <c r="Q101" s="82"/>
      <c r="R101" s="82"/>
      <c r="S101" s="82"/>
      <c r="T101" s="82">
        <v>1</v>
      </c>
      <c r="U101" s="82">
        <v>1</v>
      </c>
      <c r="V101" s="82"/>
      <c r="W101" s="82"/>
      <c r="X101" s="82"/>
      <c r="Y101" s="82"/>
      <c r="Z101" s="82"/>
      <c r="AA101" s="82">
        <v>1</v>
      </c>
      <c r="AB101" s="82">
        <v>1</v>
      </c>
      <c r="AC101" s="82"/>
      <c r="AD101" s="82"/>
      <c r="AE101" s="82"/>
      <c r="AF101" s="82">
        <f t="shared" si="4"/>
        <v>56</v>
      </c>
      <c r="AG101" s="82">
        <v>14</v>
      </c>
    </row>
    <row r="102" spans="1:33" s="61" customFormat="1" ht="40" x14ac:dyDescent="0.35">
      <c r="A102" s="2">
        <v>98</v>
      </c>
      <c r="B102" s="56" t="s">
        <v>21</v>
      </c>
      <c r="C102" s="56" t="s">
        <v>545</v>
      </c>
      <c r="D102" s="56" t="s">
        <v>50</v>
      </c>
      <c r="E102" s="56" t="s">
        <v>51</v>
      </c>
      <c r="F102" s="59"/>
      <c r="G102" s="56" t="s">
        <v>168</v>
      </c>
      <c r="H102" s="60">
        <v>5.5</v>
      </c>
      <c r="I102" s="59"/>
      <c r="J102" s="2">
        <v>100</v>
      </c>
      <c r="K102" s="56" t="s">
        <v>134</v>
      </c>
      <c r="L102" s="58" t="s">
        <v>466</v>
      </c>
      <c r="M102" s="58" t="s">
        <v>1</v>
      </c>
      <c r="N102" s="59" t="s">
        <v>480</v>
      </c>
      <c r="O102" s="79" t="s">
        <v>551</v>
      </c>
      <c r="P102" s="82">
        <v>1</v>
      </c>
      <c r="Q102" s="82"/>
      <c r="R102" s="82"/>
      <c r="S102" s="82"/>
      <c r="T102" s="82">
        <v>1</v>
      </c>
      <c r="U102" s="82">
        <v>1</v>
      </c>
      <c r="V102" s="82"/>
      <c r="W102" s="82"/>
      <c r="X102" s="82"/>
      <c r="Y102" s="82"/>
      <c r="Z102" s="82"/>
      <c r="AA102" s="82">
        <v>1</v>
      </c>
      <c r="AB102" s="82">
        <v>1</v>
      </c>
      <c r="AC102" s="82"/>
      <c r="AD102" s="82"/>
      <c r="AE102" s="82"/>
      <c r="AF102" s="82">
        <f t="shared" si="4"/>
        <v>56</v>
      </c>
      <c r="AG102" s="82">
        <v>14</v>
      </c>
    </row>
    <row r="103" spans="1:33" s="61" customFormat="1" ht="40" x14ac:dyDescent="0.35">
      <c r="A103" s="2">
        <v>99</v>
      </c>
      <c r="B103" s="56" t="s">
        <v>192</v>
      </c>
      <c r="C103" s="56" t="s">
        <v>195</v>
      </c>
      <c r="D103" s="56" t="s">
        <v>50</v>
      </c>
      <c r="E103" s="56" t="s">
        <v>51</v>
      </c>
      <c r="F103" s="56" t="s">
        <v>168</v>
      </c>
      <c r="G103" s="59"/>
      <c r="H103" s="60">
        <v>5.5</v>
      </c>
      <c r="I103" s="2">
        <v>100</v>
      </c>
      <c r="J103" s="59"/>
      <c r="K103" s="56" t="s">
        <v>134</v>
      </c>
      <c r="L103" s="58" t="s">
        <v>466</v>
      </c>
      <c r="M103" s="58" t="s">
        <v>1</v>
      </c>
      <c r="N103" s="59" t="s">
        <v>480</v>
      </c>
      <c r="O103" s="79" t="s">
        <v>551</v>
      </c>
      <c r="P103" s="82">
        <v>1</v>
      </c>
      <c r="Q103" s="82"/>
      <c r="R103" s="82"/>
      <c r="S103" s="82"/>
      <c r="T103" s="82">
        <v>1</v>
      </c>
      <c r="U103" s="82">
        <v>1</v>
      </c>
      <c r="V103" s="82"/>
      <c r="W103" s="82"/>
      <c r="X103" s="82"/>
      <c r="Y103" s="82"/>
      <c r="Z103" s="82"/>
      <c r="AA103" s="82">
        <v>1</v>
      </c>
      <c r="AB103" s="82">
        <v>1</v>
      </c>
      <c r="AC103" s="82"/>
      <c r="AD103" s="82"/>
      <c r="AE103" s="82"/>
      <c r="AF103" s="82">
        <f t="shared" si="4"/>
        <v>56</v>
      </c>
      <c r="AG103" s="82">
        <v>14</v>
      </c>
    </row>
    <row r="104" spans="1:33" s="61" customFormat="1" ht="40" x14ac:dyDescent="0.35">
      <c r="A104" s="2">
        <v>100</v>
      </c>
      <c r="B104" s="56" t="s">
        <v>192</v>
      </c>
      <c r="C104" s="56" t="s">
        <v>195</v>
      </c>
      <c r="D104" s="56" t="s">
        <v>50</v>
      </c>
      <c r="E104" s="56" t="s">
        <v>51</v>
      </c>
      <c r="F104" s="59"/>
      <c r="G104" s="56" t="s">
        <v>168</v>
      </c>
      <c r="H104" s="60">
        <v>3.5</v>
      </c>
      <c r="I104" s="59"/>
      <c r="J104" s="2">
        <v>100</v>
      </c>
      <c r="K104" s="56" t="s">
        <v>134</v>
      </c>
      <c r="L104" s="58" t="s">
        <v>466</v>
      </c>
      <c r="M104" s="58" t="s">
        <v>1</v>
      </c>
      <c r="N104" s="59" t="s">
        <v>480</v>
      </c>
      <c r="O104" s="79" t="s">
        <v>551</v>
      </c>
      <c r="P104" s="82">
        <v>1</v>
      </c>
      <c r="Q104" s="82"/>
      <c r="R104" s="82"/>
      <c r="S104" s="82"/>
      <c r="T104" s="82">
        <v>1</v>
      </c>
      <c r="U104" s="82">
        <v>1</v>
      </c>
      <c r="V104" s="82"/>
      <c r="W104" s="82"/>
      <c r="X104" s="82"/>
      <c r="Y104" s="82"/>
      <c r="Z104" s="82"/>
      <c r="AA104" s="82">
        <v>1</v>
      </c>
      <c r="AB104" s="82">
        <v>1</v>
      </c>
      <c r="AC104" s="82"/>
      <c r="AD104" s="82"/>
      <c r="AE104" s="82"/>
      <c r="AF104" s="82">
        <f t="shared" si="4"/>
        <v>56</v>
      </c>
      <c r="AG104" s="82">
        <v>14</v>
      </c>
    </row>
    <row r="105" spans="1:33" s="61" customFormat="1" ht="40" x14ac:dyDescent="0.35">
      <c r="A105" s="2">
        <v>101</v>
      </c>
      <c r="B105" s="56" t="s">
        <v>193</v>
      </c>
      <c r="C105" s="56" t="s">
        <v>543</v>
      </c>
      <c r="D105" s="56" t="s">
        <v>50</v>
      </c>
      <c r="E105" s="56" t="s">
        <v>51</v>
      </c>
      <c r="F105" s="59"/>
      <c r="G105" s="56" t="s">
        <v>168</v>
      </c>
      <c r="H105" s="60">
        <v>3.5</v>
      </c>
      <c r="I105" s="59"/>
      <c r="J105" s="2">
        <v>100</v>
      </c>
      <c r="K105" s="56" t="s">
        <v>134</v>
      </c>
      <c r="L105" s="58" t="s">
        <v>466</v>
      </c>
      <c r="M105" s="58" t="s">
        <v>1</v>
      </c>
      <c r="N105" s="59" t="s">
        <v>480</v>
      </c>
      <c r="O105" s="79" t="s">
        <v>551</v>
      </c>
      <c r="P105" s="82">
        <v>1</v>
      </c>
      <c r="Q105" s="82"/>
      <c r="R105" s="82"/>
      <c r="S105" s="82"/>
      <c r="T105" s="82">
        <v>1</v>
      </c>
      <c r="U105" s="82">
        <v>1</v>
      </c>
      <c r="V105" s="82"/>
      <c r="W105" s="82"/>
      <c r="X105" s="82"/>
      <c r="Y105" s="82"/>
      <c r="Z105" s="82"/>
      <c r="AA105" s="82">
        <v>1</v>
      </c>
      <c r="AB105" s="82">
        <v>1</v>
      </c>
      <c r="AC105" s="82"/>
      <c r="AD105" s="82"/>
      <c r="AE105" s="82"/>
      <c r="AF105" s="82">
        <f t="shared" si="4"/>
        <v>56</v>
      </c>
      <c r="AG105" s="82">
        <v>14</v>
      </c>
    </row>
    <row r="106" spans="1:33" s="61" customFormat="1" ht="40" x14ac:dyDescent="0.35">
      <c r="A106" s="2">
        <v>102</v>
      </c>
      <c r="B106" s="56" t="s">
        <v>194</v>
      </c>
      <c r="C106" s="56" t="s">
        <v>542</v>
      </c>
      <c r="D106" s="56" t="s">
        <v>50</v>
      </c>
      <c r="E106" s="56" t="s">
        <v>51</v>
      </c>
      <c r="F106" s="56" t="s">
        <v>168</v>
      </c>
      <c r="G106" s="59"/>
      <c r="H106" s="60">
        <v>3.5</v>
      </c>
      <c r="I106" s="2">
        <v>100</v>
      </c>
      <c r="J106" s="59"/>
      <c r="K106" s="56" t="s">
        <v>134</v>
      </c>
      <c r="L106" s="58" t="s">
        <v>466</v>
      </c>
      <c r="M106" s="58" t="s">
        <v>1</v>
      </c>
      <c r="N106" s="59" t="s">
        <v>480</v>
      </c>
      <c r="O106" s="79" t="s">
        <v>551</v>
      </c>
      <c r="P106" s="82">
        <v>1</v>
      </c>
      <c r="Q106" s="82"/>
      <c r="R106" s="82"/>
      <c r="S106" s="82"/>
      <c r="T106" s="82">
        <v>1</v>
      </c>
      <c r="U106" s="82">
        <v>1</v>
      </c>
      <c r="V106" s="82"/>
      <c r="W106" s="82"/>
      <c r="X106" s="82"/>
      <c r="Y106" s="82"/>
      <c r="Z106" s="82"/>
      <c r="AA106" s="82">
        <v>1</v>
      </c>
      <c r="AB106" s="82">
        <v>1</v>
      </c>
      <c r="AC106" s="82"/>
      <c r="AD106" s="82"/>
      <c r="AE106" s="82"/>
      <c r="AF106" s="82">
        <f t="shared" si="4"/>
        <v>56</v>
      </c>
      <c r="AG106" s="82">
        <v>14</v>
      </c>
    </row>
    <row r="107" spans="1:33" s="61" customFormat="1" ht="40" x14ac:dyDescent="0.35">
      <c r="A107" s="2">
        <v>103</v>
      </c>
      <c r="B107" s="56" t="s">
        <v>195</v>
      </c>
      <c r="C107" s="56" t="s">
        <v>198</v>
      </c>
      <c r="D107" s="56" t="s">
        <v>50</v>
      </c>
      <c r="E107" s="56" t="s">
        <v>51</v>
      </c>
      <c r="F107" s="56" t="s">
        <v>168</v>
      </c>
      <c r="G107" s="59"/>
      <c r="H107" s="60">
        <v>3.5</v>
      </c>
      <c r="I107" s="2">
        <v>100</v>
      </c>
      <c r="J107" s="59"/>
      <c r="K107" s="56" t="s">
        <v>134</v>
      </c>
      <c r="L107" s="58" t="s">
        <v>466</v>
      </c>
      <c r="M107" s="58" t="s">
        <v>1</v>
      </c>
      <c r="N107" s="59" t="s">
        <v>480</v>
      </c>
      <c r="O107" s="79" t="s">
        <v>551</v>
      </c>
      <c r="P107" s="82">
        <v>1</v>
      </c>
      <c r="Q107" s="82"/>
      <c r="R107" s="82"/>
      <c r="S107" s="82"/>
      <c r="T107" s="82">
        <v>1</v>
      </c>
      <c r="U107" s="82">
        <v>1</v>
      </c>
      <c r="V107" s="82"/>
      <c r="W107" s="82"/>
      <c r="X107" s="82"/>
      <c r="Y107" s="82"/>
      <c r="Z107" s="82"/>
      <c r="AA107" s="82">
        <v>1</v>
      </c>
      <c r="AB107" s="82">
        <v>1</v>
      </c>
      <c r="AC107" s="82"/>
      <c r="AD107" s="82"/>
      <c r="AE107" s="82"/>
      <c r="AF107" s="82">
        <f t="shared" si="4"/>
        <v>56</v>
      </c>
      <c r="AG107" s="82">
        <v>14</v>
      </c>
    </row>
    <row r="108" spans="1:33" s="61" customFormat="1" ht="40" x14ac:dyDescent="0.35">
      <c r="A108" s="2">
        <v>104</v>
      </c>
      <c r="B108" s="56" t="s">
        <v>196</v>
      </c>
      <c r="C108" s="56" t="s">
        <v>544</v>
      </c>
      <c r="D108" s="56" t="s">
        <v>50</v>
      </c>
      <c r="E108" s="56" t="s">
        <v>51</v>
      </c>
      <c r="F108" s="56" t="s">
        <v>168</v>
      </c>
      <c r="G108" s="59"/>
      <c r="H108" s="60">
        <v>3.5</v>
      </c>
      <c r="I108" s="2">
        <v>100</v>
      </c>
      <c r="J108" s="59"/>
      <c r="K108" s="56" t="s">
        <v>134</v>
      </c>
      <c r="L108" s="58" t="s">
        <v>466</v>
      </c>
      <c r="M108" s="58" t="s">
        <v>1</v>
      </c>
      <c r="N108" s="59" t="s">
        <v>480</v>
      </c>
      <c r="O108" s="79" t="s">
        <v>551</v>
      </c>
      <c r="P108" s="82">
        <v>1</v>
      </c>
      <c r="Q108" s="82"/>
      <c r="R108" s="82"/>
      <c r="S108" s="82"/>
      <c r="T108" s="82">
        <v>1</v>
      </c>
      <c r="U108" s="82">
        <v>1</v>
      </c>
      <c r="V108" s="82"/>
      <c r="W108" s="82"/>
      <c r="X108" s="82"/>
      <c r="Y108" s="82"/>
      <c r="Z108" s="82"/>
      <c r="AA108" s="82">
        <v>1</v>
      </c>
      <c r="AB108" s="82">
        <v>1</v>
      </c>
      <c r="AC108" s="82"/>
      <c r="AD108" s="82"/>
      <c r="AE108" s="82"/>
      <c r="AF108" s="82">
        <f t="shared" si="4"/>
        <v>56</v>
      </c>
      <c r="AG108" s="82">
        <v>14</v>
      </c>
    </row>
    <row r="109" spans="1:33" s="61" customFormat="1" ht="40" x14ac:dyDescent="0.35">
      <c r="A109" s="2">
        <v>105</v>
      </c>
      <c r="B109" s="56" t="s">
        <v>197</v>
      </c>
      <c r="C109" s="56" t="s">
        <v>541</v>
      </c>
      <c r="D109" s="56" t="s">
        <v>50</v>
      </c>
      <c r="E109" s="56" t="s">
        <v>51</v>
      </c>
      <c r="F109" s="59"/>
      <c r="G109" s="56" t="s">
        <v>168</v>
      </c>
      <c r="H109" s="60">
        <v>3.5</v>
      </c>
      <c r="I109" s="59"/>
      <c r="J109" s="2">
        <v>100</v>
      </c>
      <c r="K109" s="56" t="s">
        <v>134</v>
      </c>
      <c r="L109" s="58" t="s">
        <v>466</v>
      </c>
      <c r="M109" s="58" t="s">
        <v>1</v>
      </c>
      <c r="N109" s="59" t="s">
        <v>480</v>
      </c>
      <c r="O109" s="79" t="s">
        <v>551</v>
      </c>
      <c r="P109" s="82">
        <v>1</v>
      </c>
      <c r="Q109" s="82"/>
      <c r="R109" s="82"/>
      <c r="S109" s="82"/>
      <c r="T109" s="82">
        <v>1</v>
      </c>
      <c r="U109" s="82">
        <v>1</v>
      </c>
      <c r="V109" s="82"/>
      <c r="W109" s="82"/>
      <c r="X109" s="82"/>
      <c r="Y109" s="82"/>
      <c r="Z109" s="82"/>
      <c r="AA109" s="82">
        <v>1</v>
      </c>
      <c r="AB109" s="82">
        <v>1</v>
      </c>
      <c r="AC109" s="82"/>
      <c r="AD109" s="82"/>
      <c r="AE109" s="82"/>
      <c r="AF109" s="82">
        <f t="shared" si="4"/>
        <v>56</v>
      </c>
      <c r="AG109" s="82">
        <v>14</v>
      </c>
    </row>
    <row r="110" spans="1:33" s="61" customFormat="1" ht="40" x14ac:dyDescent="0.35">
      <c r="A110" s="2">
        <v>106</v>
      </c>
      <c r="B110" s="56" t="s">
        <v>198</v>
      </c>
      <c r="C110" s="56" t="s">
        <v>540</v>
      </c>
      <c r="D110" s="56" t="s">
        <v>50</v>
      </c>
      <c r="E110" s="56" t="s">
        <v>51</v>
      </c>
      <c r="F110" s="56" t="s">
        <v>168</v>
      </c>
      <c r="G110" s="59"/>
      <c r="H110" s="60">
        <v>5.5</v>
      </c>
      <c r="I110" s="2">
        <v>100</v>
      </c>
      <c r="J110" s="59"/>
      <c r="K110" s="56" t="s">
        <v>134</v>
      </c>
      <c r="L110" s="58" t="s">
        <v>466</v>
      </c>
      <c r="M110" s="58" t="s">
        <v>1</v>
      </c>
      <c r="N110" s="59" t="s">
        <v>480</v>
      </c>
      <c r="O110" s="79" t="s">
        <v>551</v>
      </c>
      <c r="P110" s="82">
        <v>1</v>
      </c>
      <c r="Q110" s="82"/>
      <c r="R110" s="82"/>
      <c r="S110" s="82"/>
      <c r="T110" s="82">
        <v>1</v>
      </c>
      <c r="U110" s="82">
        <v>1</v>
      </c>
      <c r="V110" s="82"/>
      <c r="W110" s="82"/>
      <c r="X110" s="82"/>
      <c r="Y110" s="82"/>
      <c r="Z110" s="82"/>
      <c r="AA110" s="82">
        <v>1</v>
      </c>
      <c r="AB110" s="82">
        <v>1</v>
      </c>
      <c r="AC110" s="82"/>
      <c r="AD110" s="82"/>
      <c r="AE110" s="82"/>
      <c r="AF110" s="82">
        <f t="shared" si="4"/>
        <v>56</v>
      </c>
      <c r="AG110" s="82">
        <v>14</v>
      </c>
    </row>
    <row r="111" spans="1:33" s="61" customFormat="1" ht="40" x14ac:dyDescent="0.35">
      <c r="A111" s="2">
        <v>107</v>
      </c>
      <c r="B111" s="56" t="s">
        <v>199</v>
      </c>
      <c r="C111" s="56" t="s">
        <v>200</v>
      </c>
      <c r="D111" s="56" t="s">
        <v>50</v>
      </c>
      <c r="E111" s="56" t="s">
        <v>51</v>
      </c>
      <c r="F111" s="59"/>
      <c r="G111" s="56" t="s">
        <v>168</v>
      </c>
      <c r="H111" s="60">
        <v>5.5</v>
      </c>
      <c r="I111" s="59"/>
      <c r="J111" s="2">
        <v>100</v>
      </c>
      <c r="K111" s="56" t="s">
        <v>134</v>
      </c>
      <c r="L111" s="58" t="s">
        <v>466</v>
      </c>
      <c r="M111" s="58" t="s">
        <v>1</v>
      </c>
      <c r="N111" s="59" t="s">
        <v>480</v>
      </c>
      <c r="O111" s="79" t="s">
        <v>551</v>
      </c>
      <c r="P111" s="82">
        <v>1</v>
      </c>
      <c r="Q111" s="82"/>
      <c r="R111" s="82"/>
      <c r="S111" s="82"/>
      <c r="T111" s="82">
        <v>1</v>
      </c>
      <c r="U111" s="82">
        <v>1</v>
      </c>
      <c r="V111" s="82"/>
      <c r="W111" s="82"/>
      <c r="X111" s="82"/>
      <c r="Y111" s="82"/>
      <c r="Z111" s="82"/>
      <c r="AA111" s="82">
        <v>1</v>
      </c>
      <c r="AB111" s="82">
        <v>1</v>
      </c>
      <c r="AC111" s="82"/>
      <c r="AD111" s="82"/>
      <c r="AE111" s="82"/>
      <c r="AF111" s="82">
        <f t="shared" si="4"/>
        <v>56</v>
      </c>
      <c r="AG111" s="82">
        <v>14</v>
      </c>
    </row>
    <row r="112" spans="1:33" s="61" customFormat="1" ht="40" x14ac:dyDescent="0.35">
      <c r="A112" s="2">
        <v>108</v>
      </c>
      <c r="B112" s="56" t="s">
        <v>200</v>
      </c>
      <c r="C112" s="56" t="s">
        <v>539</v>
      </c>
      <c r="D112" s="56" t="s">
        <v>50</v>
      </c>
      <c r="E112" s="56" t="s">
        <v>51</v>
      </c>
      <c r="F112" s="56" t="s">
        <v>171</v>
      </c>
      <c r="G112" s="59"/>
      <c r="H112" s="60">
        <v>3.5</v>
      </c>
      <c r="I112" s="2">
        <v>100</v>
      </c>
      <c r="J112" s="59"/>
      <c r="K112" s="56" t="s">
        <v>53</v>
      </c>
      <c r="L112" s="58" t="s">
        <v>466</v>
      </c>
      <c r="M112" s="58" t="s">
        <v>1</v>
      </c>
      <c r="N112" s="59" t="s">
        <v>480</v>
      </c>
      <c r="O112" s="79" t="s">
        <v>551</v>
      </c>
      <c r="P112" s="82">
        <v>1</v>
      </c>
      <c r="Q112" s="82"/>
      <c r="R112" s="82"/>
      <c r="S112" s="82"/>
      <c r="T112" s="82">
        <v>1</v>
      </c>
      <c r="U112" s="82">
        <v>1</v>
      </c>
      <c r="V112" s="82"/>
      <c r="W112" s="82"/>
      <c r="X112" s="82"/>
      <c r="Y112" s="82"/>
      <c r="Z112" s="82"/>
      <c r="AA112" s="82">
        <v>1</v>
      </c>
      <c r="AB112" s="82">
        <v>1</v>
      </c>
      <c r="AC112" s="82"/>
      <c r="AD112" s="82"/>
      <c r="AE112" s="82"/>
      <c r="AF112" s="82">
        <f t="shared" si="4"/>
        <v>56</v>
      </c>
      <c r="AG112" s="82">
        <v>14</v>
      </c>
    </row>
    <row r="113" spans="1:33" s="61" customFormat="1" x14ac:dyDescent="0.35">
      <c r="A113" s="2">
        <v>16</v>
      </c>
      <c r="B113" s="56" t="s">
        <v>6</v>
      </c>
      <c r="C113" s="56" t="s">
        <v>502</v>
      </c>
      <c r="D113" s="56" t="s">
        <v>50</v>
      </c>
      <c r="E113" s="56" t="s">
        <v>59</v>
      </c>
      <c r="F113" s="56" t="s">
        <v>87</v>
      </c>
      <c r="G113" s="56" t="s">
        <v>88</v>
      </c>
      <c r="H113" s="56" t="s">
        <v>66</v>
      </c>
      <c r="I113" s="2">
        <v>100</v>
      </c>
      <c r="J113" s="2">
        <v>100</v>
      </c>
      <c r="K113" s="56" t="s">
        <v>5</v>
      </c>
      <c r="L113" s="58" t="s">
        <v>23</v>
      </c>
      <c r="M113" s="59" t="s">
        <v>501</v>
      </c>
      <c r="N113" s="79"/>
      <c r="O113" s="79" t="s">
        <v>569</v>
      </c>
      <c r="P113" s="82"/>
      <c r="Q113" s="82"/>
      <c r="R113" s="82">
        <v>2</v>
      </c>
      <c r="S113" s="82"/>
      <c r="T113" s="82">
        <v>6</v>
      </c>
      <c r="U113" s="82"/>
      <c r="V113" s="82">
        <v>2</v>
      </c>
      <c r="W113" s="82">
        <v>2</v>
      </c>
      <c r="X113" s="82">
        <v>2</v>
      </c>
      <c r="Y113" s="82">
        <v>2</v>
      </c>
      <c r="Z113" s="82">
        <v>2</v>
      </c>
      <c r="AA113" s="82"/>
      <c r="AB113" s="82">
        <v>2</v>
      </c>
      <c r="AC113" s="82">
        <v>2</v>
      </c>
      <c r="AD113" s="82"/>
      <c r="AE113" s="82"/>
      <c r="AF113" s="82">
        <v>112</v>
      </c>
      <c r="AG113" s="82">
        <v>28</v>
      </c>
    </row>
    <row r="114" spans="1:33" s="61" customFormat="1" x14ac:dyDescent="0.35">
      <c r="A114" s="2">
        <v>17</v>
      </c>
      <c r="B114" s="56" t="s">
        <v>89</v>
      </c>
      <c r="C114" s="56" t="s">
        <v>503</v>
      </c>
      <c r="D114" s="56" t="s">
        <v>50</v>
      </c>
      <c r="E114" s="56" t="s">
        <v>59</v>
      </c>
      <c r="F114" s="56" t="s">
        <v>52</v>
      </c>
      <c r="G114" s="56" t="s">
        <v>52</v>
      </c>
      <c r="H114" s="56" t="s">
        <v>66</v>
      </c>
      <c r="I114" s="2">
        <v>100</v>
      </c>
      <c r="J114" s="2">
        <v>100</v>
      </c>
      <c r="K114" s="56" t="s">
        <v>5</v>
      </c>
      <c r="L114" s="58" t="s">
        <v>23</v>
      </c>
      <c r="M114" s="59" t="s">
        <v>501</v>
      </c>
      <c r="N114" s="79"/>
      <c r="O114" s="79" t="s">
        <v>569</v>
      </c>
      <c r="P114" s="82"/>
      <c r="Q114" s="82"/>
      <c r="R114" s="82">
        <v>2</v>
      </c>
      <c r="S114" s="82"/>
      <c r="T114" s="82">
        <v>6</v>
      </c>
      <c r="U114" s="82"/>
      <c r="V114" s="82">
        <v>2</v>
      </c>
      <c r="W114" s="82">
        <v>2</v>
      </c>
      <c r="X114" s="82">
        <v>2</v>
      </c>
      <c r="Y114" s="82">
        <v>2</v>
      </c>
      <c r="Z114" s="82">
        <v>2</v>
      </c>
      <c r="AA114" s="82"/>
      <c r="AB114" s="82">
        <v>2</v>
      </c>
      <c r="AC114" s="82">
        <v>2</v>
      </c>
      <c r="AD114" s="82"/>
      <c r="AE114" s="82"/>
      <c r="AF114" s="82">
        <v>112</v>
      </c>
      <c r="AG114" s="82">
        <v>28</v>
      </c>
    </row>
    <row r="115" spans="1:33" s="61" customFormat="1" x14ac:dyDescent="0.35">
      <c r="A115" s="2">
        <v>18</v>
      </c>
      <c r="B115" s="56" t="s">
        <v>7</v>
      </c>
      <c r="C115" s="56" t="s">
        <v>504</v>
      </c>
      <c r="D115" s="56" t="s">
        <v>50</v>
      </c>
      <c r="E115" s="56" t="s">
        <v>59</v>
      </c>
      <c r="F115" s="56" t="s">
        <v>52</v>
      </c>
      <c r="G115" s="56" t="s">
        <v>52</v>
      </c>
      <c r="H115" s="56" t="s">
        <v>66</v>
      </c>
      <c r="I115" s="2">
        <v>100</v>
      </c>
      <c r="J115" s="2">
        <v>100</v>
      </c>
      <c r="K115" s="56" t="s">
        <v>5</v>
      </c>
      <c r="L115" s="58" t="s">
        <v>23</v>
      </c>
      <c r="M115" s="59" t="s">
        <v>501</v>
      </c>
      <c r="N115" s="79"/>
      <c r="O115" s="79" t="s">
        <v>569</v>
      </c>
      <c r="P115" s="82"/>
      <c r="Q115" s="82"/>
      <c r="R115" s="82">
        <v>2</v>
      </c>
      <c r="S115" s="82"/>
      <c r="T115" s="82">
        <v>6</v>
      </c>
      <c r="U115" s="82"/>
      <c r="V115" s="82">
        <v>2</v>
      </c>
      <c r="W115" s="82">
        <v>2</v>
      </c>
      <c r="X115" s="82">
        <v>2</v>
      </c>
      <c r="Y115" s="82">
        <v>2</v>
      </c>
      <c r="Z115" s="82">
        <v>2</v>
      </c>
      <c r="AA115" s="82"/>
      <c r="AB115" s="82">
        <v>2</v>
      </c>
      <c r="AC115" s="82">
        <v>2</v>
      </c>
      <c r="AD115" s="82"/>
      <c r="AE115" s="82"/>
      <c r="AF115" s="82">
        <v>112</v>
      </c>
      <c r="AG115" s="82">
        <v>28</v>
      </c>
    </row>
    <row r="116" spans="1:33" s="61" customFormat="1" x14ac:dyDescent="0.35">
      <c r="A116" s="2">
        <v>34</v>
      </c>
      <c r="B116" s="56" t="s">
        <v>8</v>
      </c>
      <c r="C116" s="56" t="s">
        <v>521</v>
      </c>
      <c r="D116" s="56" t="s">
        <v>50</v>
      </c>
      <c r="E116" s="56" t="s">
        <v>59</v>
      </c>
      <c r="F116" s="56" t="s">
        <v>52</v>
      </c>
      <c r="G116" s="56" t="s">
        <v>55</v>
      </c>
      <c r="H116" s="56" t="s">
        <v>108</v>
      </c>
      <c r="I116" s="2">
        <v>100</v>
      </c>
      <c r="J116" s="2">
        <v>100</v>
      </c>
      <c r="K116" s="56" t="s">
        <v>5</v>
      </c>
      <c r="L116" s="58" t="s">
        <v>23</v>
      </c>
      <c r="M116" s="59" t="s">
        <v>501</v>
      </c>
      <c r="N116" s="79"/>
      <c r="O116" s="79" t="s">
        <v>569</v>
      </c>
      <c r="P116" s="82"/>
      <c r="Q116" s="82"/>
      <c r="R116" s="82">
        <v>2</v>
      </c>
      <c r="S116" s="82"/>
      <c r="T116" s="82">
        <v>6</v>
      </c>
      <c r="U116" s="82"/>
      <c r="V116" s="82">
        <v>2</v>
      </c>
      <c r="W116" s="82">
        <v>2</v>
      </c>
      <c r="X116" s="82">
        <v>2</v>
      </c>
      <c r="Y116" s="82">
        <v>2</v>
      </c>
      <c r="Z116" s="82">
        <v>2</v>
      </c>
      <c r="AA116" s="82"/>
      <c r="AB116" s="82">
        <v>2</v>
      </c>
      <c r="AC116" s="82">
        <v>2</v>
      </c>
      <c r="AD116" s="82"/>
      <c r="AE116" s="82"/>
      <c r="AF116" s="82">
        <v>112</v>
      </c>
      <c r="AG116" s="82">
        <v>28</v>
      </c>
    </row>
    <row r="117" spans="1:33" s="61" customFormat="1" x14ac:dyDescent="0.35">
      <c r="A117" s="139"/>
      <c r="B117" s="140"/>
      <c r="C117" s="140"/>
      <c r="D117" s="140"/>
      <c r="E117" s="140"/>
      <c r="F117" s="140"/>
      <c r="G117" s="62"/>
      <c r="H117" s="141"/>
      <c r="I117" s="139"/>
      <c r="J117" s="62"/>
      <c r="K117" s="140"/>
      <c r="L117" s="142"/>
      <c r="M117" s="142"/>
      <c r="N117" s="62"/>
      <c r="O117" s="157" t="s">
        <v>817</v>
      </c>
      <c r="P117" s="82">
        <f>ROUNDUP(SUM(P5:P116)*20%,0)</f>
        <v>14</v>
      </c>
      <c r="Q117" s="82">
        <f>ROUNDUP(SUM(Q5:Q116)*20%,0)</f>
        <v>3</v>
      </c>
      <c r="R117" s="82">
        <f t="shared" ref="R117:AE117" si="5">ROUNDUP(SUM(R5:R116)*20%,0)</f>
        <v>11</v>
      </c>
      <c r="S117" s="82">
        <f t="shared" si="5"/>
        <v>8</v>
      </c>
      <c r="T117" s="82">
        <f t="shared" si="5"/>
        <v>48</v>
      </c>
      <c r="U117" s="82">
        <f t="shared" si="5"/>
        <v>23</v>
      </c>
      <c r="V117" s="82">
        <f t="shared" si="5"/>
        <v>5</v>
      </c>
      <c r="W117" s="82">
        <f t="shared" si="5"/>
        <v>6</v>
      </c>
      <c r="X117" s="82">
        <f t="shared" si="5"/>
        <v>9</v>
      </c>
      <c r="Y117" s="82">
        <f t="shared" si="5"/>
        <v>8</v>
      </c>
      <c r="Z117" s="82">
        <f t="shared" si="5"/>
        <v>8</v>
      </c>
      <c r="AA117" s="82">
        <f t="shared" si="5"/>
        <v>20</v>
      </c>
      <c r="AB117" s="82">
        <f t="shared" si="5"/>
        <v>27</v>
      </c>
      <c r="AC117" s="82">
        <f t="shared" si="5"/>
        <v>8</v>
      </c>
      <c r="AD117" s="82">
        <f t="shared" si="5"/>
        <v>4</v>
      </c>
      <c r="AE117" s="82">
        <f t="shared" si="5"/>
        <v>1</v>
      </c>
      <c r="AF117" s="82"/>
      <c r="AG117" s="82"/>
    </row>
    <row r="118" spans="1:33" s="61" customFormat="1" x14ac:dyDescent="0.35">
      <c r="N118" s="62"/>
      <c r="P118" s="158">
        <f t="shared" ref="P118:AE118" si="6">SUBTOTAL(9,P5:P117)</f>
        <v>83</v>
      </c>
      <c r="Q118" s="158">
        <f t="shared" si="6"/>
        <v>14</v>
      </c>
      <c r="R118" s="158">
        <f t="shared" si="6"/>
        <v>65</v>
      </c>
      <c r="S118" s="158">
        <f t="shared" si="6"/>
        <v>44</v>
      </c>
      <c r="T118" s="158">
        <f t="shared" si="6"/>
        <v>284</v>
      </c>
      <c r="U118" s="158">
        <f t="shared" si="6"/>
        <v>134</v>
      </c>
      <c r="V118" s="158">
        <f t="shared" si="6"/>
        <v>30</v>
      </c>
      <c r="W118" s="158">
        <f t="shared" si="6"/>
        <v>33</v>
      </c>
      <c r="X118" s="158">
        <f t="shared" si="6"/>
        <v>53</v>
      </c>
      <c r="Y118" s="158">
        <f t="shared" si="6"/>
        <v>48</v>
      </c>
      <c r="Z118" s="158">
        <f t="shared" si="6"/>
        <v>46</v>
      </c>
      <c r="AA118" s="158">
        <f t="shared" si="6"/>
        <v>120</v>
      </c>
      <c r="AB118" s="158">
        <f t="shared" si="6"/>
        <v>161</v>
      </c>
      <c r="AC118" s="158">
        <f t="shared" si="6"/>
        <v>46</v>
      </c>
      <c r="AD118" s="158">
        <f t="shared" si="6"/>
        <v>20</v>
      </c>
      <c r="AE118" s="158">
        <f t="shared" si="6"/>
        <v>3</v>
      </c>
      <c r="AF118" s="158">
        <f>SUBTOTAL(9,AF5:AF116)</f>
        <v>7816</v>
      </c>
      <c r="AG118" s="158">
        <f>SUBTOTAL(9,AG5:AG116)</f>
        <v>1954</v>
      </c>
    </row>
    <row r="119" spans="1:33" s="61" customFormat="1" x14ac:dyDescent="0.35">
      <c r="N119" s="62"/>
      <c r="R119" s="62"/>
      <c r="S119" s="62"/>
      <c r="T119" s="62"/>
      <c r="U119" s="62"/>
      <c r="V119" s="62"/>
      <c r="W119" s="62"/>
      <c r="X119" s="62"/>
      <c r="Y119" s="62"/>
      <c r="Z119" s="62"/>
      <c r="AA119" s="62"/>
      <c r="AB119" s="62"/>
      <c r="AC119" s="62"/>
      <c r="AD119" s="62"/>
      <c r="AE119" s="62"/>
      <c r="AF119" s="62"/>
      <c r="AG119" s="62"/>
    </row>
    <row r="120" spans="1:33" s="61" customFormat="1" x14ac:dyDescent="0.35">
      <c r="N120" s="62"/>
      <c r="R120" s="62"/>
      <c r="S120" s="62"/>
      <c r="T120" s="62"/>
      <c r="U120" s="62"/>
      <c r="V120" s="62"/>
      <c r="W120" s="62"/>
      <c r="X120" s="62"/>
      <c r="Y120" s="62"/>
      <c r="Z120" s="62"/>
      <c r="AA120" s="62"/>
      <c r="AB120" s="62"/>
      <c r="AC120" s="62"/>
      <c r="AD120" s="62"/>
      <c r="AE120" s="62"/>
      <c r="AF120" s="62"/>
      <c r="AG120" s="62"/>
    </row>
  </sheetData>
  <autoFilter ref="A3:N118" xr:uid="{551AA4E3-7FAF-4916-A3ED-93BA95BE6A94}">
    <filterColumn colId="1" showButton="0"/>
    <filterColumn colId="5" showButton="0"/>
    <filterColumn colId="8" showButton="0"/>
  </autoFilter>
  <sortState xmlns:xlrd2="http://schemas.microsoft.com/office/spreadsheetml/2017/richdata2" ref="A5:L112">
    <sortCondition ref="B5:B112"/>
  </sortState>
  <mergeCells count="31">
    <mergeCell ref="D3:D4"/>
    <mergeCell ref="H3:H4"/>
    <mergeCell ref="R3:R4"/>
    <mergeCell ref="E3:E4"/>
    <mergeCell ref="F3:G3"/>
    <mergeCell ref="S3:S4"/>
    <mergeCell ref="L3:L4"/>
    <mergeCell ref="M3:M4"/>
    <mergeCell ref="N3:N4"/>
    <mergeCell ref="AG3:AG4"/>
    <mergeCell ref="AE3:AE4"/>
    <mergeCell ref="O3:O4"/>
    <mergeCell ref="P3:P4"/>
    <mergeCell ref="Q3:Q4"/>
    <mergeCell ref="V3:V4"/>
    <mergeCell ref="A1:AG1"/>
    <mergeCell ref="A2:AG2"/>
    <mergeCell ref="Z3:Z4"/>
    <mergeCell ref="AA3:AA4"/>
    <mergeCell ref="AB3:AB4"/>
    <mergeCell ref="AD3:AD4"/>
    <mergeCell ref="AF3:AF4"/>
    <mergeCell ref="T3:T4"/>
    <mergeCell ref="U3:U4"/>
    <mergeCell ref="W3:W4"/>
    <mergeCell ref="Y3:Y4"/>
    <mergeCell ref="X3:X4"/>
    <mergeCell ref="I3:J3"/>
    <mergeCell ref="K3:K4"/>
    <mergeCell ref="A3:A4"/>
    <mergeCell ref="AC3:AC4"/>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B6D53-BFE6-4558-AEFC-979015BB93A3}">
  <dimension ref="A1:G41"/>
  <sheetViews>
    <sheetView zoomScale="85" zoomScaleNormal="85" workbookViewId="0">
      <pane ySplit="2" topLeftCell="A14" activePane="bottomLeft" state="frozen"/>
      <selection pane="bottomLeft" activeCell="F2" sqref="F1:F1048576"/>
    </sheetView>
  </sheetViews>
  <sheetFormatPr defaultColWidth="8.90625" defaultRowHeight="17" x14ac:dyDescent="0.7"/>
  <cols>
    <col min="1" max="1" width="15.08984375" style="91" bestFit="1" customWidth="1"/>
    <col min="2" max="2" width="12" style="91" bestFit="1" customWidth="1"/>
    <col min="3" max="3" width="13" style="91" customWidth="1"/>
    <col min="4" max="4" width="22.08984375" style="91" customWidth="1"/>
    <col min="5" max="5" width="16.6328125" style="91" customWidth="1"/>
    <col min="6" max="6" width="19.36328125" style="91" hidden="1" customWidth="1"/>
    <col min="7" max="16384" width="8.90625" style="91"/>
  </cols>
  <sheetData>
    <row r="1" spans="1:7" x14ac:dyDescent="0.7">
      <c r="A1" s="194" t="s">
        <v>605</v>
      </c>
      <c r="B1" s="194"/>
      <c r="C1" s="194"/>
      <c r="D1" s="194"/>
      <c r="E1" s="194"/>
      <c r="F1" s="194"/>
    </row>
    <row r="2" spans="1:7" s="96" customFormat="1" ht="34" x14ac:dyDescent="0.35">
      <c r="A2" s="93" t="s">
        <v>606</v>
      </c>
      <c r="B2" s="93" t="s">
        <v>607</v>
      </c>
      <c r="C2" s="94" t="s">
        <v>726</v>
      </c>
      <c r="D2" s="95" t="s">
        <v>585</v>
      </c>
      <c r="E2" s="95" t="s">
        <v>587</v>
      </c>
      <c r="F2" s="95" t="s">
        <v>727</v>
      </c>
      <c r="G2" s="96" t="s">
        <v>22</v>
      </c>
    </row>
    <row r="3" spans="1:7" x14ac:dyDescent="0.7">
      <c r="A3" s="97" t="s">
        <v>226</v>
      </c>
      <c r="B3" s="97" t="s">
        <v>41</v>
      </c>
      <c r="C3" s="97">
        <v>1</v>
      </c>
      <c r="D3" s="97">
        <v>1</v>
      </c>
      <c r="E3" s="97">
        <v>1</v>
      </c>
      <c r="F3" s="98">
        <f t="shared" ref="F3:F39" si="0">(8.75/0.5)*3*2</f>
        <v>105</v>
      </c>
    </row>
    <row r="4" spans="1:7" x14ac:dyDescent="0.7">
      <c r="A4" s="97" t="s">
        <v>56</v>
      </c>
      <c r="B4" s="97" t="s">
        <v>1</v>
      </c>
      <c r="C4" s="97">
        <v>2</v>
      </c>
      <c r="D4" s="97">
        <v>2</v>
      </c>
      <c r="E4" s="97">
        <v>2</v>
      </c>
      <c r="F4" s="98">
        <f t="shared" si="0"/>
        <v>105</v>
      </c>
    </row>
    <row r="5" spans="1:7" x14ac:dyDescent="0.7">
      <c r="A5" s="97" t="s">
        <v>58</v>
      </c>
      <c r="B5" s="97" t="s">
        <v>1</v>
      </c>
      <c r="C5" s="97"/>
      <c r="D5" s="97">
        <v>2</v>
      </c>
      <c r="E5" s="97">
        <v>2</v>
      </c>
      <c r="F5" s="98">
        <f t="shared" si="0"/>
        <v>105</v>
      </c>
    </row>
    <row r="6" spans="1:7" x14ac:dyDescent="0.7">
      <c r="A6" s="97" t="s">
        <v>617</v>
      </c>
      <c r="B6" s="97" t="s">
        <v>41</v>
      </c>
      <c r="C6" s="97"/>
      <c r="D6" s="97">
        <v>2</v>
      </c>
      <c r="E6" s="97">
        <v>2</v>
      </c>
      <c r="F6" s="98">
        <f t="shared" si="0"/>
        <v>105</v>
      </c>
    </row>
    <row r="7" spans="1:7" x14ac:dyDescent="0.7">
      <c r="A7" s="97" t="s">
        <v>627</v>
      </c>
      <c r="B7" s="97" t="s">
        <v>1</v>
      </c>
      <c r="C7" s="97"/>
      <c r="D7" s="97"/>
      <c r="E7" s="97">
        <v>2</v>
      </c>
      <c r="F7" s="98">
        <f t="shared" si="0"/>
        <v>105</v>
      </c>
    </row>
    <row r="8" spans="1:7" x14ac:dyDescent="0.7">
      <c r="A8" s="97" t="s">
        <v>618</v>
      </c>
      <c r="B8" s="97" t="s">
        <v>41</v>
      </c>
      <c r="C8" s="97">
        <v>2</v>
      </c>
      <c r="D8" s="97">
        <v>2</v>
      </c>
      <c r="E8" s="97">
        <v>2</v>
      </c>
      <c r="F8" s="98">
        <f t="shared" si="0"/>
        <v>105</v>
      </c>
    </row>
    <row r="9" spans="1:7" x14ac:dyDescent="0.7">
      <c r="A9" s="97" t="s">
        <v>71</v>
      </c>
      <c r="B9" s="97" t="s">
        <v>41</v>
      </c>
      <c r="C9" s="97">
        <v>2</v>
      </c>
      <c r="D9" s="97">
        <v>2</v>
      </c>
      <c r="E9" s="97">
        <v>2</v>
      </c>
      <c r="F9" s="98">
        <f t="shared" si="0"/>
        <v>105</v>
      </c>
    </row>
    <row r="10" spans="1:7" x14ac:dyDescent="0.7">
      <c r="A10" s="97" t="s">
        <v>628</v>
      </c>
      <c r="B10" s="97" t="s">
        <v>1</v>
      </c>
      <c r="C10" s="97"/>
      <c r="D10" s="97"/>
      <c r="E10" s="97">
        <v>2</v>
      </c>
      <c r="F10" s="98">
        <f t="shared" si="0"/>
        <v>105</v>
      </c>
    </row>
    <row r="11" spans="1:7" x14ac:dyDescent="0.7">
      <c r="A11" s="97" t="s">
        <v>619</v>
      </c>
      <c r="B11" s="97" t="s">
        <v>41</v>
      </c>
      <c r="C11" s="97"/>
      <c r="D11" s="97"/>
      <c r="E11" s="97">
        <v>2</v>
      </c>
      <c r="F11" s="98">
        <f t="shared" si="0"/>
        <v>105</v>
      </c>
    </row>
    <row r="12" spans="1:7" x14ac:dyDescent="0.7">
      <c r="A12" s="97" t="s">
        <v>629</v>
      </c>
      <c r="B12" s="97" t="s">
        <v>1</v>
      </c>
      <c r="C12" s="97"/>
      <c r="D12" s="97"/>
      <c r="E12" s="97">
        <v>2</v>
      </c>
      <c r="F12" s="98">
        <f t="shared" si="0"/>
        <v>105</v>
      </c>
    </row>
    <row r="13" spans="1:7" x14ac:dyDescent="0.7">
      <c r="A13" s="97" t="s">
        <v>630</v>
      </c>
      <c r="B13" s="97" t="s">
        <v>1</v>
      </c>
      <c r="C13" s="97"/>
      <c r="D13" s="97"/>
      <c r="E13" s="97">
        <v>1</v>
      </c>
      <c r="F13" s="98">
        <f t="shared" si="0"/>
        <v>105</v>
      </c>
    </row>
    <row r="14" spans="1:7" x14ac:dyDescent="0.7">
      <c r="A14" s="97" t="s">
        <v>206</v>
      </c>
      <c r="B14" s="97" t="s">
        <v>1</v>
      </c>
      <c r="C14" s="97"/>
      <c r="D14" s="97"/>
      <c r="E14" s="97">
        <v>1</v>
      </c>
      <c r="F14" s="98">
        <f t="shared" si="0"/>
        <v>105</v>
      </c>
    </row>
    <row r="15" spans="1:7" x14ac:dyDescent="0.7">
      <c r="A15" s="97" t="s">
        <v>620</v>
      </c>
      <c r="B15" s="97" t="s">
        <v>41</v>
      </c>
      <c r="C15" s="97"/>
      <c r="D15" s="97"/>
      <c r="E15" s="97">
        <v>1</v>
      </c>
      <c r="F15" s="98">
        <f t="shared" si="0"/>
        <v>105</v>
      </c>
    </row>
    <row r="16" spans="1:7" x14ac:dyDescent="0.7">
      <c r="A16" s="97" t="s">
        <v>621</v>
      </c>
      <c r="B16" s="97" t="s">
        <v>41</v>
      </c>
      <c r="C16" s="97">
        <v>1</v>
      </c>
      <c r="D16" s="97"/>
      <c r="E16" s="97">
        <v>1</v>
      </c>
      <c r="F16" s="98">
        <f t="shared" si="0"/>
        <v>105</v>
      </c>
    </row>
    <row r="17" spans="1:7" x14ac:dyDescent="0.7">
      <c r="A17" s="97" t="s">
        <v>631</v>
      </c>
      <c r="B17" s="97" t="s">
        <v>1</v>
      </c>
      <c r="C17" s="97"/>
      <c r="D17" s="97"/>
      <c r="E17" s="97">
        <v>2</v>
      </c>
      <c r="F17" s="98">
        <f t="shared" si="0"/>
        <v>105</v>
      </c>
    </row>
    <row r="18" spans="1:7" x14ac:dyDescent="0.7">
      <c r="A18" s="97" t="s">
        <v>632</v>
      </c>
      <c r="B18" s="97" t="s">
        <v>1</v>
      </c>
      <c r="C18" s="97">
        <v>2</v>
      </c>
      <c r="D18" s="97"/>
      <c r="E18" s="97">
        <v>2</v>
      </c>
      <c r="F18" s="98">
        <f t="shared" si="0"/>
        <v>105</v>
      </c>
    </row>
    <row r="19" spans="1:7" x14ac:dyDescent="0.7">
      <c r="A19" s="97" t="s">
        <v>633</v>
      </c>
      <c r="B19" s="97" t="s">
        <v>1</v>
      </c>
      <c r="C19" s="97">
        <v>2</v>
      </c>
      <c r="D19" s="97"/>
      <c r="E19" s="97">
        <v>2</v>
      </c>
      <c r="F19" s="98">
        <f t="shared" si="0"/>
        <v>105</v>
      </c>
    </row>
    <row r="20" spans="1:7" x14ac:dyDescent="0.7">
      <c r="A20" s="97" t="s">
        <v>634</v>
      </c>
      <c r="B20" s="97" t="s">
        <v>1</v>
      </c>
      <c r="C20" s="97"/>
      <c r="D20" s="97"/>
      <c r="E20" s="97">
        <v>2</v>
      </c>
      <c r="F20" s="98">
        <f t="shared" si="0"/>
        <v>105</v>
      </c>
    </row>
    <row r="21" spans="1:7" x14ac:dyDescent="0.7">
      <c r="A21" s="97" t="s">
        <v>635</v>
      </c>
      <c r="B21" s="97" t="s">
        <v>1</v>
      </c>
      <c r="C21" s="97"/>
      <c r="D21" s="97"/>
      <c r="E21" s="97">
        <v>2</v>
      </c>
      <c r="F21" s="98">
        <f t="shared" si="0"/>
        <v>105</v>
      </c>
    </row>
    <row r="22" spans="1:7" x14ac:dyDescent="0.7">
      <c r="A22" s="97" t="s">
        <v>210</v>
      </c>
      <c r="B22" s="97" t="s">
        <v>1</v>
      </c>
      <c r="C22" s="97"/>
      <c r="D22" s="97">
        <v>1</v>
      </c>
      <c r="E22" s="97">
        <v>1</v>
      </c>
      <c r="F22" s="98">
        <f t="shared" si="0"/>
        <v>105</v>
      </c>
    </row>
    <row r="23" spans="1:7" x14ac:dyDescent="0.7">
      <c r="A23" s="97" t="s">
        <v>622</v>
      </c>
      <c r="B23" s="97" t="s">
        <v>41</v>
      </c>
      <c r="C23" s="97">
        <v>2</v>
      </c>
      <c r="D23" s="97">
        <v>2</v>
      </c>
      <c r="E23" s="97">
        <v>2</v>
      </c>
      <c r="F23" s="98">
        <f t="shared" si="0"/>
        <v>105</v>
      </c>
    </row>
    <row r="24" spans="1:7" x14ac:dyDescent="0.7">
      <c r="A24" s="97" t="s">
        <v>623</v>
      </c>
      <c r="B24" s="97" t="s">
        <v>41</v>
      </c>
      <c r="C24" s="97">
        <v>2</v>
      </c>
      <c r="D24" s="97">
        <v>2</v>
      </c>
      <c r="E24" s="97">
        <v>2</v>
      </c>
      <c r="F24" s="98">
        <f t="shared" si="0"/>
        <v>105</v>
      </c>
    </row>
    <row r="25" spans="1:7" x14ac:dyDescent="0.7">
      <c r="A25" s="97" t="s">
        <v>636</v>
      </c>
      <c r="B25" s="97" t="s">
        <v>1</v>
      </c>
      <c r="C25" s="97"/>
      <c r="D25" s="97"/>
      <c r="E25" s="97"/>
      <c r="F25" s="98">
        <f t="shared" si="0"/>
        <v>105</v>
      </c>
    </row>
    <row r="26" spans="1:7" x14ac:dyDescent="0.7">
      <c r="A26" s="99" t="s">
        <v>624</v>
      </c>
      <c r="B26" s="97" t="s">
        <v>41</v>
      </c>
      <c r="C26" s="97">
        <v>2</v>
      </c>
      <c r="D26" s="97">
        <v>2</v>
      </c>
      <c r="E26" s="97">
        <v>2</v>
      </c>
      <c r="F26" s="98">
        <f t="shared" si="0"/>
        <v>105</v>
      </c>
      <c r="G26" s="91" t="s">
        <v>610</v>
      </c>
    </row>
    <row r="27" spans="1:7" x14ac:dyDescent="0.7">
      <c r="A27" s="97" t="s">
        <v>637</v>
      </c>
      <c r="B27" s="97" t="s">
        <v>1</v>
      </c>
      <c r="C27" s="97"/>
      <c r="D27" s="97"/>
      <c r="E27" s="97"/>
      <c r="F27" s="98">
        <f t="shared" si="0"/>
        <v>105</v>
      </c>
    </row>
    <row r="28" spans="1:7" x14ac:dyDescent="0.7">
      <c r="A28" s="97" t="s">
        <v>638</v>
      </c>
      <c r="B28" s="97" t="s">
        <v>1</v>
      </c>
      <c r="C28" s="97">
        <v>1</v>
      </c>
      <c r="D28" s="97"/>
      <c r="E28" s="97"/>
      <c r="F28" s="98">
        <f t="shared" si="0"/>
        <v>105</v>
      </c>
    </row>
    <row r="29" spans="1:7" x14ac:dyDescent="0.7">
      <c r="A29" s="97" t="s">
        <v>639</v>
      </c>
      <c r="B29" s="97" t="s">
        <v>1</v>
      </c>
      <c r="C29" s="97"/>
      <c r="D29" s="97">
        <v>1</v>
      </c>
      <c r="E29" s="97">
        <v>1</v>
      </c>
      <c r="F29" s="98">
        <f t="shared" si="0"/>
        <v>105</v>
      </c>
    </row>
    <row r="30" spans="1:7" x14ac:dyDescent="0.7">
      <c r="A30" s="97" t="s">
        <v>640</v>
      </c>
      <c r="B30" s="97" t="s">
        <v>1</v>
      </c>
      <c r="C30" s="97">
        <v>2</v>
      </c>
      <c r="D30" s="97">
        <v>1</v>
      </c>
      <c r="E30" s="97">
        <v>1</v>
      </c>
      <c r="F30" s="98">
        <f t="shared" si="0"/>
        <v>105</v>
      </c>
    </row>
    <row r="31" spans="1:7" x14ac:dyDescent="0.7">
      <c r="A31" s="97" t="s">
        <v>641</v>
      </c>
      <c r="B31" s="97" t="s">
        <v>1</v>
      </c>
      <c r="C31" s="97">
        <v>2</v>
      </c>
      <c r="D31" s="97">
        <v>2</v>
      </c>
      <c r="E31" s="97">
        <v>2</v>
      </c>
      <c r="F31" s="98">
        <f t="shared" si="0"/>
        <v>105</v>
      </c>
    </row>
    <row r="32" spans="1:7" x14ac:dyDescent="0.7">
      <c r="A32" s="97" t="s">
        <v>642</v>
      </c>
      <c r="B32" s="97" t="s">
        <v>1</v>
      </c>
      <c r="C32" s="97">
        <v>2</v>
      </c>
      <c r="D32" s="97">
        <v>2</v>
      </c>
      <c r="E32" s="97">
        <v>2</v>
      </c>
      <c r="F32" s="98">
        <f t="shared" si="0"/>
        <v>105</v>
      </c>
    </row>
    <row r="33" spans="1:6" x14ac:dyDescent="0.7">
      <c r="A33" s="97" t="s">
        <v>214</v>
      </c>
      <c r="B33" s="97" t="s">
        <v>1</v>
      </c>
      <c r="C33" s="97">
        <v>2</v>
      </c>
      <c r="D33" s="97">
        <v>2</v>
      </c>
      <c r="E33" s="97">
        <v>2</v>
      </c>
      <c r="F33" s="98">
        <f t="shared" si="0"/>
        <v>105</v>
      </c>
    </row>
    <row r="34" spans="1:6" x14ac:dyDescent="0.7">
      <c r="A34" s="97" t="s">
        <v>625</v>
      </c>
      <c r="B34" s="97" t="s">
        <v>41</v>
      </c>
      <c r="C34" s="97"/>
      <c r="D34" s="97"/>
      <c r="E34" s="97">
        <v>1</v>
      </c>
      <c r="F34" s="98">
        <f t="shared" si="0"/>
        <v>105</v>
      </c>
    </row>
    <row r="35" spans="1:6" x14ac:dyDescent="0.7">
      <c r="A35" s="97" t="s">
        <v>626</v>
      </c>
      <c r="B35" s="97" t="s">
        <v>41</v>
      </c>
      <c r="C35" s="97">
        <v>2</v>
      </c>
      <c r="D35" s="97">
        <v>2</v>
      </c>
      <c r="E35" s="97">
        <v>2</v>
      </c>
      <c r="F35" s="98">
        <f t="shared" si="0"/>
        <v>105</v>
      </c>
    </row>
    <row r="36" spans="1:6" x14ac:dyDescent="0.7">
      <c r="A36" s="97" t="s">
        <v>643</v>
      </c>
      <c r="B36" s="97" t="s">
        <v>1</v>
      </c>
      <c r="C36" s="97">
        <v>2</v>
      </c>
      <c r="D36" s="97">
        <v>2</v>
      </c>
      <c r="E36" s="97">
        <v>2</v>
      </c>
      <c r="F36" s="98">
        <f t="shared" si="0"/>
        <v>105</v>
      </c>
    </row>
    <row r="37" spans="1:6" x14ac:dyDescent="0.7">
      <c r="A37" s="100" t="s">
        <v>609</v>
      </c>
      <c r="B37" s="97" t="s">
        <v>1</v>
      </c>
      <c r="C37" s="97"/>
      <c r="D37" s="100"/>
      <c r="E37" s="100"/>
      <c r="F37" s="98">
        <f t="shared" si="0"/>
        <v>105</v>
      </c>
    </row>
    <row r="38" spans="1:6" x14ac:dyDescent="0.7">
      <c r="A38" s="97" t="s">
        <v>644</v>
      </c>
      <c r="B38" s="97" t="s">
        <v>1</v>
      </c>
      <c r="C38" s="97">
        <v>2</v>
      </c>
      <c r="D38" s="97">
        <v>2</v>
      </c>
      <c r="E38" s="97">
        <v>2</v>
      </c>
      <c r="F38" s="98">
        <f t="shared" si="0"/>
        <v>105</v>
      </c>
    </row>
    <row r="39" spans="1:6" x14ac:dyDescent="0.7">
      <c r="A39" s="97" t="s">
        <v>20</v>
      </c>
      <c r="B39" s="97" t="s">
        <v>1</v>
      </c>
      <c r="C39" s="97">
        <v>2</v>
      </c>
      <c r="D39" s="97">
        <v>2</v>
      </c>
      <c r="E39" s="97">
        <v>2</v>
      </c>
      <c r="F39" s="98">
        <f t="shared" si="0"/>
        <v>105</v>
      </c>
    </row>
    <row r="40" spans="1:6" x14ac:dyDescent="0.7">
      <c r="A40" s="154"/>
      <c r="B40" s="156" t="s">
        <v>817</v>
      </c>
      <c r="C40" s="101">
        <f>ROUNDUP(SUM(C3:C39)*20%,0)</f>
        <v>7</v>
      </c>
      <c r="D40" s="101">
        <f t="shared" ref="D40:E40" si="1">ROUNDUP(SUM(D3:D39)*20%,0)</f>
        <v>7</v>
      </c>
      <c r="E40" s="101">
        <f t="shared" si="1"/>
        <v>12</v>
      </c>
      <c r="F40" s="155"/>
    </row>
    <row r="41" spans="1:6" x14ac:dyDescent="0.7">
      <c r="A41" s="101"/>
      <c r="B41" s="101"/>
      <c r="C41" s="101">
        <f>SUM(C3:C40)</f>
        <v>42</v>
      </c>
      <c r="D41" s="101">
        <f t="shared" ref="D41:F41" si="2">SUM(D3:D40)</f>
        <v>41</v>
      </c>
      <c r="E41" s="101">
        <f t="shared" si="2"/>
        <v>69</v>
      </c>
      <c r="F41" s="101">
        <f t="shared" si="2"/>
        <v>3885</v>
      </c>
    </row>
  </sheetData>
  <autoFilter ref="A2:F41" xr:uid="{6C0B6D53-BFE6-4558-AEFC-979015BB93A3}"/>
  <mergeCells count="1">
    <mergeCell ref="A1:F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E59F4-E2A8-4512-AB60-8D7839241A9C}">
  <dimension ref="A1:G24"/>
  <sheetViews>
    <sheetView topLeftCell="A2" workbookViewId="0">
      <selection activeCell="N15" sqref="N15"/>
    </sheetView>
  </sheetViews>
  <sheetFormatPr defaultColWidth="8.81640625" defaultRowHeight="15.5" x14ac:dyDescent="0.65"/>
  <cols>
    <col min="1" max="1" width="8.81640625" style="149"/>
    <col min="2" max="2" width="21.54296875" style="149" bestFit="1" customWidth="1"/>
    <col min="3" max="3" width="12.6328125" style="149" customWidth="1"/>
    <col min="4" max="5" width="8.81640625" style="149"/>
    <col min="6" max="6" width="11.1796875" style="149" bestFit="1" customWidth="1"/>
    <col min="7" max="7" width="8.81640625" style="153"/>
    <col min="8" max="16384" width="8.81640625" style="149"/>
  </cols>
  <sheetData>
    <row r="1" spans="1:7" x14ac:dyDescent="0.65">
      <c r="A1" s="148" t="s">
        <v>572</v>
      </c>
      <c r="B1" s="148" t="s">
        <v>803</v>
      </c>
      <c r="C1" s="148" t="s">
        <v>606</v>
      </c>
      <c r="D1" s="148" t="s">
        <v>651</v>
      </c>
      <c r="E1" s="148" t="s">
        <v>778</v>
      </c>
      <c r="F1" s="148" t="s">
        <v>804</v>
      </c>
      <c r="G1" s="152" t="s">
        <v>813</v>
      </c>
    </row>
    <row r="2" spans="1:7" x14ac:dyDescent="0.65">
      <c r="A2" s="151">
        <v>1</v>
      </c>
      <c r="B2" s="150" t="s">
        <v>805</v>
      </c>
      <c r="C2" s="150" t="s">
        <v>738</v>
      </c>
      <c r="D2" s="150" t="s">
        <v>12</v>
      </c>
      <c r="E2" s="150">
        <v>900</v>
      </c>
      <c r="F2" s="150">
        <v>1200</v>
      </c>
      <c r="G2" s="151">
        <v>1</v>
      </c>
    </row>
    <row r="3" spans="1:7" x14ac:dyDescent="0.65">
      <c r="A3" s="151">
        <v>2</v>
      </c>
      <c r="B3" s="150" t="s">
        <v>805</v>
      </c>
      <c r="C3" s="150" t="s">
        <v>744</v>
      </c>
      <c r="D3" s="150" t="s">
        <v>18</v>
      </c>
      <c r="E3" s="150">
        <v>900</v>
      </c>
      <c r="F3" s="150">
        <v>1200</v>
      </c>
      <c r="G3" s="151">
        <v>1</v>
      </c>
    </row>
    <row r="4" spans="1:7" x14ac:dyDescent="0.65">
      <c r="A4" s="151">
        <v>3</v>
      </c>
      <c r="B4" s="150" t="s">
        <v>805</v>
      </c>
      <c r="C4" s="150" t="s">
        <v>751</v>
      </c>
      <c r="D4" s="150" t="s">
        <v>18</v>
      </c>
      <c r="E4" s="150">
        <v>900</v>
      </c>
      <c r="F4" s="150">
        <v>1200</v>
      </c>
      <c r="G4" s="151">
        <v>1</v>
      </c>
    </row>
    <row r="5" spans="1:7" x14ac:dyDescent="0.65">
      <c r="A5" s="151">
        <v>4</v>
      </c>
      <c r="B5" s="150" t="s">
        <v>805</v>
      </c>
      <c r="C5" s="150" t="s">
        <v>753</v>
      </c>
      <c r="D5" s="150" t="s">
        <v>18</v>
      </c>
      <c r="E5" s="150">
        <v>900</v>
      </c>
      <c r="F5" s="150">
        <v>1200</v>
      </c>
      <c r="G5" s="151">
        <v>1</v>
      </c>
    </row>
    <row r="6" spans="1:7" x14ac:dyDescent="0.65">
      <c r="A6" s="151">
        <v>5</v>
      </c>
      <c r="B6" s="150" t="s">
        <v>805</v>
      </c>
      <c r="C6" s="150" t="s">
        <v>754</v>
      </c>
      <c r="D6" s="150" t="s">
        <v>18</v>
      </c>
      <c r="E6" s="150">
        <v>900</v>
      </c>
      <c r="F6" s="150">
        <v>1200</v>
      </c>
      <c r="G6" s="151">
        <v>1</v>
      </c>
    </row>
    <row r="7" spans="1:7" x14ac:dyDescent="0.65">
      <c r="A7" s="151">
        <v>6</v>
      </c>
      <c r="B7" s="150" t="s">
        <v>805</v>
      </c>
      <c r="C7" s="150" t="s">
        <v>756</v>
      </c>
      <c r="D7" s="150" t="s">
        <v>18</v>
      </c>
      <c r="E7" s="150">
        <v>900</v>
      </c>
      <c r="F7" s="150">
        <v>1200</v>
      </c>
      <c r="G7" s="151">
        <v>1</v>
      </c>
    </row>
    <row r="8" spans="1:7" x14ac:dyDescent="0.65">
      <c r="A8" s="151"/>
      <c r="B8" s="150"/>
      <c r="C8" s="150"/>
      <c r="D8" s="150"/>
      <c r="E8" s="150"/>
      <c r="F8" s="152" t="s">
        <v>814</v>
      </c>
      <c r="G8" s="152">
        <f>SUM(G2:G7)</f>
        <v>6</v>
      </c>
    </row>
    <row r="9" spans="1:7" x14ac:dyDescent="0.65">
      <c r="A9" s="151">
        <v>7</v>
      </c>
      <c r="B9" s="150" t="s">
        <v>806</v>
      </c>
      <c r="C9" s="150" t="s">
        <v>807</v>
      </c>
      <c r="D9" s="150" t="s">
        <v>18</v>
      </c>
      <c r="E9" s="150">
        <v>900</v>
      </c>
      <c r="F9" s="150">
        <v>1200</v>
      </c>
      <c r="G9" s="151">
        <v>1</v>
      </c>
    </row>
    <row r="10" spans="1:7" x14ac:dyDescent="0.65">
      <c r="A10" s="151">
        <v>8</v>
      </c>
      <c r="B10" s="150" t="s">
        <v>806</v>
      </c>
      <c r="C10" s="150" t="s">
        <v>808</v>
      </c>
      <c r="D10" s="150" t="s">
        <v>12</v>
      </c>
      <c r="E10" s="150">
        <v>900</v>
      </c>
      <c r="F10" s="150">
        <v>1200</v>
      </c>
      <c r="G10" s="151">
        <v>1</v>
      </c>
    </row>
    <row r="11" spans="1:7" x14ac:dyDescent="0.65">
      <c r="A11" s="151">
        <v>9</v>
      </c>
      <c r="B11" s="150" t="s">
        <v>806</v>
      </c>
      <c r="C11" s="150" t="s">
        <v>808</v>
      </c>
      <c r="D11" s="150" t="s">
        <v>18</v>
      </c>
      <c r="E11" s="150">
        <v>900</v>
      </c>
      <c r="F11" s="150">
        <v>1200</v>
      </c>
      <c r="G11" s="151">
        <v>1</v>
      </c>
    </row>
    <row r="12" spans="1:7" x14ac:dyDescent="0.65">
      <c r="A12" s="151">
        <v>10</v>
      </c>
      <c r="B12" s="150" t="s">
        <v>806</v>
      </c>
      <c r="C12" s="150" t="s">
        <v>809</v>
      </c>
      <c r="D12" s="150" t="s">
        <v>18</v>
      </c>
      <c r="E12" s="150">
        <v>900</v>
      </c>
      <c r="F12" s="150">
        <v>1200</v>
      </c>
      <c r="G12" s="151">
        <v>1</v>
      </c>
    </row>
    <row r="13" spans="1:7" x14ac:dyDescent="0.65">
      <c r="A13" s="151"/>
      <c r="B13" s="150"/>
      <c r="C13" s="150"/>
      <c r="D13" s="150"/>
      <c r="E13" s="150"/>
      <c r="F13" s="152" t="s">
        <v>814</v>
      </c>
      <c r="G13" s="152">
        <f>SUM(G9:G12)</f>
        <v>4</v>
      </c>
    </row>
    <row r="14" spans="1:7" x14ac:dyDescent="0.65">
      <c r="A14" s="151">
        <v>11</v>
      </c>
      <c r="B14" s="150" t="s">
        <v>810</v>
      </c>
      <c r="C14" s="150" t="s">
        <v>807</v>
      </c>
      <c r="D14" s="150" t="s">
        <v>18</v>
      </c>
      <c r="E14" s="150">
        <v>900</v>
      </c>
      <c r="F14" s="150">
        <v>1200</v>
      </c>
      <c r="G14" s="151">
        <v>1</v>
      </c>
    </row>
    <row r="15" spans="1:7" x14ac:dyDescent="0.65">
      <c r="A15" s="151">
        <v>12</v>
      </c>
      <c r="B15" s="150" t="s">
        <v>810</v>
      </c>
      <c r="C15" s="150" t="s">
        <v>811</v>
      </c>
      <c r="D15" s="150" t="s">
        <v>12</v>
      </c>
      <c r="E15" s="150">
        <v>900</v>
      </c>
      <c r="F15" s="150">
        <v>1200</v>
      </c>
      <c r="G15" s="151">
        <v>1</v>
      </c>
    </row>
    <row r="16" spans="1:7" x14ac:dyDescent="0.65">
      <c r="A16" s="151">
        <v>13</v>
      </c>
      <c r="B16" s="150" t="s">
        <v>810</v>
      </c>
      <c r="C16" s="150" t="s">
        <v>808</v>
      </c>
      <c r="D16" s="150" t="s">
        <v>18</v>
      </c>
      <c r="E16" s="150">
        <v>900</v>
      </c>
      <c r="F16" s="150">
        <v>1200</v>
      </c>
      <c r="G16" s="151">
        <v>1</v>
      </c>
    </row>
    <row r="17" spans="1:7" x14ac:dyDescent="0.65">
      <c r="A17" s="151">
        <v>14</v>
      </c>
      <c r="B17" s="150" t="s">
        <v>810</v>
      </c>
      <c r="C17" s="150" t="s">
        <v>809</v>
      </c>
      <c r="D17" s="150" t="s">
        <v>18</v>
      </c>
      <c r="E17" s="150">
        <v>900</v>
      </c>
      <c r="F17" s="150">
        <v>1200</v>
      </c>
      <c r="G17" s="151">
        <v>1</v>
      </c>
    </row>
    <row r="18" spans="1:7" x14ac:dyDescent="0.65">
      <c r="A18" s="151"/>
      <c r="B18" s="150"/>
      <c r="C18" s="150"/>
      <c r="D18" s="150"/>
      <c r="E18" s="150"/>
      <c r="F18" s="152" t="s">
        <v>814</v>
      </c>
      <c r="G18" s="152">
        <f>SUM(G14:G17)</f>
        <v>4</v>
      </c>
    </row>
    <row r="19" spans="1:7" x14ac:dyDescent="0.65">
      <c r="A19" s="151">
        <v>15</v>
      </c>
      <c r="B19" s="150" t="s">
        <v>812</v>
      </c>
      <c r="C19" s="150" t="s">
        <v>807</v>
      </c>
      <c r="D19" s="150" t="s">
        <v>18</v>
      </c>
      <c r="E19" s="150">
        <v>900</v>
      </c>
      <c r="F19" s="150">
        <v>1200</v>
      </c>
      <c r="G19" s="151">
        <v>1</v>
      </c>
    </row>
    <row r="20" spans="1:7" x14ac:dyDescent="0.65">
      <c r="A20" s="151">
        <v>16</v>
      </c>
      <c r="B20" s="150" t="s">
        <v>812</v>
      </c>
      <c r="C20" s="150" t="s">
        <v>811</v>
      </c>
      <c r="D20" s="150" t="s">
        <v>12</v>
      </c>
      <c r="E20" s="150">
        <v>900</v>
      </c>
      <c r="F20" s="150">
        <v>1200</v>
      </c>
      <c r="G20" s="151">
        <v>1</v>
      </c>
    </row>
    <row r="21" spans="1:7" x14ac:dyDescent="0.65">
      <c r="A21" s="151">
        <v>17</v>
      </c>
      <c r="B21" s="150" t="s">
        <v>812</v>
      </c>
      <c r="C21" s="150" t="s">
        <v>808</v>
      </c>
      <c r="D21" s="150" t="s">
        <v>12</v>
      </c>
      <c r="E21" s="150">
        <v>900</v>
      </c>
      <c r="F21" s="150">
        <v>1200</v>
      </c>
      <c r="G21" s="151">
        <v>1</v>
      </c>
    </row>
    <row r="22" spans="1:7" x14ac:dyDescent="0.65">
      <c r="A22" s="151">
        <v>18</v>
      </c>
      <c r="B22" s="150" t="s">
        <v>812</v>
      </c>
      <c r="C22" s="150" t="s">
        <v>808</v>
      </c>
      <c r="D22" s="150" t="s">
        <v>18</v>
      </c>
      <c r="E22" s="150">
        <v>900</v>
      </c>
      <c r="F22" s="150">
        <v>1200</v>
      </c>
      <c r="G22" s="151">
        <v>1</v>
      </c>
    </row>
    <row r="23" spans="1:7" x14ac:dyDescent="0.65">
      <c r="A23" s="151">
        <v>19</v>
      </c>
      <c r="B23" s="150" t="s">
        <v>812</v>
      </c>
      <c r="C23" s="150" t="s">
        <v>809</v>
      </c>
      <c r="D23" s="150" t="s">
        <v>18</v>
      </c>
      <c r="E23" s="150">
        <v>900</v>
      </c>
      <c r="F23" s="150">
        <v>1200</v>
      </c>
      <c r="G23" s="151">
        <v>1</v>
      </c>
    </row>
    <row r="24" spans="1:7" x14ac:dyDescent="0.65">
      <c r="A24" s="150"/>
      <c r="B24" s="150"/>
      <c r="C24" s="150"/>
      <c r="D24" s="150"/>
      <c r="E24" s="150"/>
      <c r="F24" s="152" t="s">
        <v>814</v>
      </c>
      <c r="G24" s="152">
        <f>SUM(G19:G23)</f>
        <v>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14FA7-354E-4912-9B29-30074D262B8F}">
  <dimension ref="A1:N154"/>
  <sheetViews>
    <sheetView zoomScale="60" zoomScaleNormal="85" workbookViewId="0">
      <pane ySplit="2" topLeftCell="A36" activePane="bottomLeft" state="frozen"/>
      <selection pane="bottomLeft" activeCell="E38" sqref="E38"/>
    </sheetView>
  </sheetViews>
  <sheetFormatPr defaultColWidth="8.90625" defaultRowHeight="20" x14ac:dyDescent="0.85"/>
  <cols>
    <col min="1" max="1" width="5.36328125" style="50" bestFit="1" customWidth="1"/>
    <col min="2" max="2" width="11.81640625" style="50" customWidth="1"/>
    <col min="3" max="3" width="19.1796875" style="50" customWidth="1"/>
    <col min="4" max="5" width="8.90625" style="50"/>
    <col min="6" max="6" width="17.54296875" style="50" bestFit="1" customWidth="1"/>
    <col min="7" max="8" width="8.90625" style="50"/>
    <col min="9" max="9" width="11.453125" style="50" customWidth="1"/>
    <col min="10" max="10" width="12.54296875" style="50" customWidth="1"/>
    <col min="11" max="11" width="8.90625" style="50"/>
    <col min="12" max="12" width="11.81640625" style="50" customWidth="1"/>
    <col min="13" max="13" width="16.08984375" style="50" customWidth="1"/>
    <col min="14" max="16384" width="8.90625" style="50"/>
  </cols>
  <sheetData>
    <row r="1" spans="1:13" ht="22.25" customHeight="1" x14ac:dyDescent="0.85">
      <c r="A1" s="195" t="s">
        <v>721</v>
      </c>
      <c r="B1" s="196"/>
      <c r="C1" s="196"/>
      <c r="D1" s="196"/>
      <c r="E1" s="196"/>
      <c r="F1" s="196"/>
      <c r="H1" s="197" t="s">
        <v>722</v>
      </c>
      <c r="I1" s="198"/>
      <c r="J1" s="198"/>
      <c r="K1" s="198"/>
      <c r="L1" s="198"/>
      <c r="M1" s="198"/>
    </row>
    <row r="2" spans="1:13" x14ac:dyDescent="0.85">
      <c r="A2" s="75" t="s">
        <v>572</v>
      </c>
      <c r="B2" s="75" t="s">
        <v>606</v>
      </c>
      <c r="C2" s="75" t="s">
        <v>650</v>
      </c>
      <c r="D2" s="75" t="s">
        <v>602</v>
      </c>
      <c r="E2" s="75" t="s">
        <v>603</v>
      </c>
      <c r="F2" s="75" t="s">
        <v>22</v>
      </c>
      <c r="H2" s="75" t="s">
        <v>714</v>
      </c>
      <c r="I2" s="75" t="s">
        <v>693</v>
      </c>
      <c r="J2" s="75" t="s">
        <v>694</v>
      </c>
      <c r="K2" s="75" t="s">
        <v>651</v>
      </c>
      <c r="L2" s="75" t="s">
        <v>602</v>
      </c>
      <c r="M2" s="75" t="s">
        <v>715</v>
      </c>
    </row>
    <row r="3" spans="1:13" s="114" customFormat="1" ht="40" x14ac:dyDescent="0.35">
      <c r="A3" s="113">
        <v>1</v>
      </c>
      <c r="B3" s="73" t="s">
        <v>226</v>
      </c>
      <c r="C3" s="113" t="s">
        <v>491</v>
      </c>
      <c r="D3" s="113" t="s">
        <v>723</v>
      </c>
      <c r="E3" s="113">
        <f>(10.5*0.3)*6*5*2</f>
        <v>189</v>
      </c>
      <c r="F3" s="73" t="s">
        <v>611</v>
      </c>
      <c r="H3" s="115">
        <v>1</v>
      </c>
      <c r="I3" s="116" t="s">
        <v>654</v>
      </c>
      <c r="J3" s="116" t="s">
        <v>655</v>
      </c>
      <c r="K3" s="116" t="s">
        <v>12</v>
      </c>
      <c r="L3" s="117" t="s">
        <v>723</v>
      </c>
      <c r="M3" s="113">
        <f>(9*0.3)*6*5*2</f>
        <v>162</v>
      </c>
    </row>
    <row r="4" spans="1:13" s="114" customFormat="1" x14ac:dyDescent="0.35">
      <c r="A4" s="113">
        <f>A3+1</f>
        <v>2</v>
      </c>
      <c r="B4" s="73" t="s">
        <v>56</v>
      </c>
      <c r="C4" s="113" t="s">
        <v>491</v>
      </c>
      <c r="D4" s="113" t="s">
        <v>723</v>
      </c>
      <c r="E4" s="113">
        <f t="shared" ref="E4:E39" si="0">(9*0.3)*6*5*2</f>
        <v>162</v>
      </c>
      <c r="F4" s="73"/>
      <c r="H4" s="115">
        <v>2</v>
      </c>
      <c r="I4" s="116" t="s">
        <v>645</v>
      </c>
      <c r="J4" s="116" t="s">
        <v>656</v>
      </c>
      <c r="K4" s="116" t="s">
        <v>12</v>
      </c>
      <c r="L4" s="117" t="s">
        <v>723</v>
      </c>
      <c r="M4" s="113">
        <f t="shared" ref="M4:M46" si="1">(9*0.3)*6*5*2</f>
        <v>162</v>
      </c>
    </row>
    <row r="5" spans="1:13" s="114" customFormat="1" x14ac:dyDescent="0.35">
      <c r="A5" s="113">
        <f t="shared" ref="A5:A61" si="2">A4+1</f>
        <v>3</v>
      </c>
      <c r="B5" s="73" t="s">
        <v>58</v>
      </c>
      <c r="C5" s="113" t="s">
        <v>491</v>
      </c>
      <c r="D5" s="113" t="s">
        <v>723</v>
      </c>
      <c r="E5" s="113">
        <f t="shared" si="0"/>
        <v>162</v>
      </c>
      <c r="F5" s="73"/>
      <c r="H5" s="115">
        <v>3</v>
      </c>
      <c r="I5" s="116" t="s">
        <v>657</v>
      </c>
      <c r="J5" s="116" t="s">
        <v>658</v>
      </c>
      <c r="K5" s="116" t="s">
        <v>12</v>
      </c>
      <c r="L5" s="117" t="s">
        <v>723</v>
      </c>
      <c r="M5" s="113">
        <f t="shared" si="1"/>
        <v>162</v>
      </c>
    </row>
    <row r="6" spans="1:13" s="114" customFormat="1" ht="40" x14ac:dyDescent="0.35">
      <c r="A6" s="113">
        <f t="shared" si="2"/>
        <v>4</v>
      </c>
      <c r="B6" s="73" t="s">
        <v>617</v>
      </c>
      <c r="C6" s="113" t="s">
        <v>491</v>
      </c>
      <c r="D6" s="113" t="s">
        <v>723</v>
      </c>
      <c r="E6" s="113">
        <f>(10.5*0.3)*6*5*2</f>
        <v>189</v>
      </c>
      <c r="F6" s="73" t="s">
        <v>611</v>
      </c>
      <c r="H6" s="115">
        <v>4</v>
      </c>
      <c r="I6" s="116" t="s">
        <v>659</v>
      </c>
      <c r="J6" s="116" t="s">
        <v>660</v>
      </c>
      <c r="K6" s="116" t="s">
        <v>12</v>
      </c>
      <c r="L6" s="117" t="s">
        <v>723</v>
      </c>
      <c r="M6" s="113">
        <f t="shared" si="1"/>
        <v>162</v>
      </c>
    </row>
    <row r="7" spans="1:13" s="114" customFormat="1" x14ac:dyDescent="0.35">
      <c r="A7" s="113">
        <f t="shared" si="2"/>
        <v>5</v>
      </c>
      <c r="B7" s="73" t="s">
        <v>627</v>
      </c>
      <c r="C7" s="113" t="s">
        <v>491</v>
      </c>
      <c r="D7" s="113" t="s">
        <v>723</v>
      </c>
      <c r="E7" s="113">
        <f t="shared" si="0"/>
        <v>162</v>
      </c>
      <c r="F7" s="73"/>
      <c r="H7" s="115">
        <v>5</v>
      </c>
      <c r="I7" s="116" t="s">
        <v>661</v>
      </c>
      <c r="J7" s="116" t="s">
        <v>662</v>
      </c>
      <c r="K7" s="116" t="s">
        <v>12</v>
      </c>
      <c r="L7" s="117" t="s">
        <v>723</v>
      </c>
      <c r="M7" s="113">
        <f t="shared" si="1"/>
        <v>162</v>
      </c>
    </row>
    <row r="8" spans="1:13" s="114" customFormat="1" ht="40" x14ac:dyDescent="0.35">
      <c r="A8" s="113">
        <f t="shared" si="2"/>
        <v>6</v>
      </c>
      <c r="B8" s="73" t="s">
        <v>618</v>
      </c>
      <c r="C8" s="113" t="s">
        <v>491</v>
      </c>
      <c r="D8" s="113" t="s">
        <v>723</v>
      </c>
      <c r="E8" s="113">
        <f>(10.5*0.3)*6*5*2</f>
        <v>189</v>
      </c>
      <c r="F8" s="73" t="s">
        <v>611</v>
      </c>
      <c r="H8" s="115">
        <v>6</v>
      </c>
      <c r="I8" s="116" t="s">
        <v>663</v>
      </c>
      <c r="J8" s="116" t="s">
        <v>664</v>
      </c>
      <c r="K8" s="116" t="s">
        <v>12</v>
      </c>
      <c r="L8" s="117" t="s">
        <v>723</v>
      </c>
      <c r="M8" s="113">
        <f t="shared" si="1"/>
        <v>162</v>
      </c>
    </row>
    <row r="9" spans="1:13" s="114" customFormat="1" ht="40" x14ac:dyDescent="0.35">
      <c r="A9" s="113">
        <f t="shared" si="2"/>
        <v>7</v>
      </c>
      <c r="B9" s="73" t="s">
        <v>71</v>
      </c>
      <c r="C9" s="113" t="s">
        <v>491</v>
      </c>
      <c r="D9" s="113" t="s">
        <v>723</v>
      </c>
      <c r="E9" s="113">
        <f>(10.5*0.3)*6*5*2</f>
        <v>189</v>
      </c>
      <c r="F9" s="73" t="s">
        <v>611</v>
      </c>
      <c r="H9" s="115">
        <v>7</v>
      </c>
      <c r="I9" s="116" t="s">
        <v>665</v>
      </c>
      <c r="J9" s="116" t="s">
        <v>666</v>
      </c>
      <c r="K9" s="116" t="s">
        <v>12</v>
      </c>
      <c r="L9" s="117" t="s">
        <v>723</v>
      </c>
      <c r="M9" s="113">
        <f t="shared" si="1"/>
        <v>162</v>
      </c>
    </row>
    <row r="10" spans="1:13" s="114" customFormat="1" x14ac:dyDescent="0.35">
      <c r="A10" s="113">
        <f t="shared" si="2"/>
        <v>8</v>
      </c>
      <c r="B10" s="73" t="s">
        <v>628</v>
      </c>
      <c r="C10" s="113" t="s">
        <v>491</v>
      </c>
      <c r="D10" s="113" t="s">
        <v>723</v>
      </c>
      <c r="E10" s="113">
        <f t="shared" si="0"/>
        <v>162</v>
      </c>
      <c r="F10" s="73"/>
      <c r="H10" s="115">
        <v>8</v>
      </c>
      <c r="I10" s="116" t="s">
        <v>646</v>
      </c>
      <c r="J10" s="116" t="s">
        <v>667</v>
      </c>
      <c r="K10" s="116" t="s">
        <v>12</v>
      </c>
      <c r="L10" s="117" t="s">
        <v>723</v>
      </c>
      <c r="M10" s="113">
        <f t="shared" si="1"/>
        <v>162</v>
      </c>
    </row>
    <row r="11" spans="1:13" s="114" customFormat="1" ht="40" x14ac:dyDescent="0.35">
      <c r="A11" s="113">
        <f t="shared" si="2"/>
        <v>9</v>
      </c>
      <c r="B11" s="73" t="s">
        <v>619</v>
      </c>
      <c r="C11" s="113" t="s">
        <v>491</v>
      </c>
      <c r="D11" s="113" t="s">
        <v>723</v>
      </c>
      <c r="E11" s="113">
        <f>(10.5*0.3)*6*5*2</f>
        <v>189</v>
      </c>
      <c r="F11" s="73" t="s">
        <v>611</v>
      </c>
      <c r="H11" s="115">
        <v>9</v>
      </c>
      <c r="I11" s="116" t="s">
        <v>668</v>
      </c>
      <c r="J11" s="116" t="s">
        <v>669</v>
      </c>
      <c r="K11" s="116" t="s">
        <v>12</v>
      </c>
      <c r="L11" s="117" t="s">
        <v>723</v>
      </c>
      <c r="M11" s="113">
        <f t="shared" si="1"/>
        <v>162</v>
      </c>
    </row>
    <row r="12" spans="1:13" s="114" customFormat="1" x14ac:dyDescent="0.35">
      <c r="A12" s="113">
        <f t="shared" si="2"/>
        <v>10</v>
      </c>
      <c r="B12" s="73" t="s">
        <v>629</v>
      </c>
      <c r="C12" s="113" t="s">
        <v>491</v>
      </c>
      <c r="D12" s="113" t="s">
        <v>723</v>
      </c>
      <c r="E12" s="113">
        <f t="shared" si="0"/>
        <v>162</v>
      </c>
      <c r="F12" s="73"/>
      <c r="H12" s="115">
        <v>10</v>
      </c>
      <c r="I12" s="116" t="s">
        <v>670</v>
      </c>
      <c r="J12" s="116" t="s">
        <v>671</v>
      </c>
      <c r="K12" s="116" t="s">
        <v>12</v>
      </c>
      <c r="L12" s="117" t="s">
        <v>723</v>
      </c>
      <c r="M12" s="113">
        <f t="shared" si="1"/>
        <v>162</v>
      </c>
    </row>
    <row r="13" spans="1:13" s="114" customFormat="1" x14ac:dyDescent="0.35">
      <c r="A13" s="113">
        <f t="shared" si="2"/>
        <v>11</v>
      </c>
      <c r="B13" s="73" t="s">
        <v>630</v>
      </c>
      <c r="C13" s="113" t="s">
        <v>491</v>
      </c>
      <c r="D13" s="113" t="s">
        <v>723</v>
      </c>
      <c r="E13" s="113">
        <f t="shared" si="0"/>
        <v>162</v>
      </c>
      <c r="F13" s="73"/>
      <c r="H13" s="115">
        <v>11</v>
      </c>
      <c r="I13" s="116" t="s">
        <v>672</v>
      </c>
      <c r="J13" s="116" t="s">
        <v>673</v>
      </c>
      <c r="K13" s="116" t="s">
        <v>12</v>
      </c>
      <c r="L13" s="117" t="s">
        <v>723</v>
      </c>
      <c r="M13" s="113">
        <f t="shared" si="1"/>
        <v>162</v>
      </c>
    </row>
    <row r="14" spans="1:13" s="114" customFormat="1" x14ac:dyDescent="0.35">
      <c r="A14" s="113">
        <f t="shared" si="2"/>
        <v>12</v>
      </c>
      <c r="B14" s="73" t="s">
        <v>206</v>
      </c>
      <c r="C14" s="113" t="s">
        <v>491</v>
      </c>
      <c r="D14" s="113" t="s">
        <v>723</v>
      </c>
      <c r="E14" s="113">
        <f t="shared" si="0"/>
        <v>162</v>
      </c>
      <c r="F14" s="73"/>
      <c r="H14" s="115">
        <v>12</v>
      </c>
      <c r="I14" s="116" t="s">
        <v>674</v>
      </c>
      <c r="J14" s="116" t="s">
        <v>675</v>
      </c>
      <c r="K14" s="116" t="s">
        <v>12</v>
      </c>
      <c r="L14" s="117" t="s">
        <v>723</v>
      </c>
      <c r="M14" s="113">
        <f t="shared" si="1"/>
        <v>162</v>
      </c>
    </row>
    <row r="15" spans="1:13" s="114" customFormat="1" ht="40" x14ac:dyDescent="0.35">
      <c r="A15" s="113">
        <f t="shared" si="2"/>
        <v>13</v>
      </c>
      <c r="B15" s="73" t="s">
        <v>620</v>
      </c>
      <c r="C15" s="113" t="s">
        <v>491</v>
      </c>
      <c r="D15" s="113" t="s">
        <v>723</v>
      </c>
      <c r="E15" s="113">
        <f t="shared" ref="E15:E16" si="3">(10.5*0.3)*6*5*2</f>
        <v>189</v>
      </c>
      <c r="F15" s="73" t="s">
        <v>611</v>
      </c>
      <c r="H15" s="115">
        <v>13</v>
      </c>
      <c r="I15" s="116" t="s">
        <v>676</v>
      </c>
      <c r="J15" s="116" t="s">
        <v>677</v>
      </c>
      <c r="K15" s="116" t="s">
        <v>12</v>
      </c>
      <c r="L15" s="117" t="s">
        <v>723</v>
      </c>
      <c r="M15" s="113">
        <f t="shared" si="1"/>
        <v>162</v>
      </c>
    </row>
    <row r="16" spans="1:13" s="114" customFormat="1" ht="40" x14ac:dyDescent="0.35">
      <c r="A16" s="113">
        <f t="shared" si="2"/>
        <v>14</v>
      </c>
      <c r="B16" s="73" t="s">
        <v>621</v>
      </c>
      <c r="C16" s="113" t="s">
        <v>491</v>
      </c>
      <c r="D16" s="113" t="s">
        <v>723</v>
      </c>
      <c r="E16" s="113">
        <f t="shared" si="3"/>
        <v>189</v>
      </c>
      <c r="F16" s="73" t="s">
        <v>611</v>
      </c>
      <c r="H16" s="115">
        <v>14</v>
      </c>
      <c r="I16" s="116" t="s">
        <v>678</v>
      </c>
      <c r="J16" s="116" t="s">
        <v>139</v>
      </c>
      <c r="K16" s="116" t="s">
        <v>12</v>
      </c>
      <c r="L16" s="117" t="s">
        <v>723</v>
      </c>
      <c r="M16" s="113">
        <f t="shared" si="1"/>
        <v>162</v>
      </c>
    </row>
    <row r="17" spans="1:13" s="114" customFormat="1" x14ac:dyDescent="0.35">
      <c r="A17" s="113">
        <f t="shared" si="2"/>
        <v>15</v>
      </c>
      <c r="B17" s="73" t="s">
        <v>631</v>
      </c>
      <c r="C17" s="113" t="s">
        <v>491</v>
      </c>
      <c r="D17" s="113" t="s">
        <v>723</v>
      </c>
      <c r="E17" s="113">
        <f t="shared" si="0"/>
        <v>162</v>
      </c>
      <c r="F17" s="73"/>
      <c r="H17" s="115">
        <v>15</v>
      </c>
      <c r="I17" s="116" t="s">
        <v>679</v>
      </c>
      <c r="J17" s="116" t="s">
        <v>151</v>
      </c>
      <c r="K17" s="116" t="s">
        <v>12</v>
      </c>
      <c r="L17" s="117" t="s">
        <v>723</v>
      </c>
      <c r="M17" s="113">
        <f t="shared" si="1"/>
        <v>162</v>
      </c>
    </row>
    <row r="18" spans="1:13" s="114" customFormat="1" x14ac:dyDescent="0.35">
      <c r="A18" s="113">
        <f t="shared" si="2"/>
        <v>16</v>
      </c>
      <c r="B18" s="73" t="s">
        <v>632</v>
      </c>
      <c r="C18" s="113" t="s">
        <v>491</v>
      </c>
      <c r="D18" s="113" t="s">
        <v>723</v>
      </c>
      <c r="E18" s="113">
        <f t="shared" si="0"/>
        <v>162</v>
      </c>
      <c r="F18" s="73"/>
      <c r="H18" s="115">
        <v>16</v>
      </c>
      <c r="I18" s="116" t="s">
        <v>680</v>
      </c>
      <c r="J18" s="116" t="s">
        <v>681</v>
      </c>
      <c r="K18" s="116" t="s">
        <v>12</v>
      </c>
      <c r="L18" s="117" t="s">
        <v>723</v>
      </c>
      <c r="M18" s="113">
        <f t="shared" si="1"/>
        <v>162</v>
      </c>
    </row>
    <row r="19" spans="1:13" s="114" customFormat="1" x14ac:dyDescent="0.35">
      <c r="A19" s="113">
        <f t="shared" si="2"/>
        <v>17</v>
      </c>
      <c r="B19" s="73" t="s">
        <v>633</v>
      </c>
      <c r="C19" s="113" t="s">
        <v>491</v>
      </c>
      <c r="D19" s="113" t="s">
        <v>723</v>
      </c>
      <c r="E19" s="113">
        <f t="shared" si="0"/>
        <v>162</v>
      </c>
      <c r="F19" s="73"/>
      <c r="H19" s="115">
        <v>17</v>
      </c>
      <c r="I19" s="116" t="s">
        <v>682</v>
      </c>
      <c r="J19" s="116" t="s">
        <v>683</v>
      </c>
      <c r="K19" s="116" t="s">
        <v>12</v>
      </c>
      <c r="L19" s="117" t="s">
        <v>723</v>
      </c>
      <c r="M19" s="113">
        <f t="shared" si="1"/>
        <v>162</v>
      </c>
    </row>
    <row r="20" spans="1:13" s="114" customFormat="1" x14ac:dyDescent="0.35">
      <c r="A20" s="113">
        <f t="shared" si="2"/>
        <v>18</v>
      </c>
      <c r="B20" s="73" t="s">
        <v>634</v>
      </c>
      <c r="C20" s="113" t="s">
        <v>491</v>
      </c>
      <c r="D20" s="113" t="s">
        <v>723</v>
      </c>
      <c r="E20" s="113">
        <f t="shared" si="0"/>
        <v>162</v>
      </c>
      <c r="F20" s="73"/>
      <c r="H20" s="115">
        <v>18</v>
      </c>
      <c r="I20" s="116" t="s">
        <v>684</v>
      </c>
      <c r="J20" s="116" t="s">
        <v>685</v>
      </c>
      <c r="K20" s="116" t="s">
        <v>12</v>
      </c>
      <c r="L20" s="117" t="s">
        <v>723</v>
      </c>
      <c r="M20" s="113">
        <f t="shared" si="1"/>
        <v>162</v>
      </c>
    </row>
    <row r="21" spans="1:13" s="114" customFormat="1" x14ac:dyDescent="0.35">
      <c r="A21" s="113">
        <f t="shared" si="2"/>
        <v>19</v>
      </c>
      <c r="B21" s="73" t="s">
        <v>635</v>
      </c>
      <c r="C21" s="113" t="s">
        <v>491</v>
      </c>
      <c r="D21" s="113" t="s">
        <v>723</v>
      </c>
      <c r="E21" s="113">
        <f t="shared" si="0"/>
        <v>162</v>
      </c>
      <c r="F21" s="73"/>
      <c r="H21" s="115">
        <v>19</v>
      </c>
      <c r="I21" s="116" t="s">
        <v>712</v>
      </c>
      <c r="J21" s="116" t="s">
        <v>713</v>
      </c>
      <c r="K21" s="116" t="s">
        <v>12</v>
      </c>
      <c r="L21" s="117" t="s">
        <v>723</v>
      </c>
      <c r="M21" s="113">
        <f t="shared" si="1"/>
        <v>162</v>
      </c>
    </row>
    <row r="22" spans="1:13" s="114" customFormat="1" x14ac:dyDescent="0.35">
      <c r="A22" s="113">
        <f t="shared" si="2"/>
        <v>20</v>
      </c>
      <c r="B22" s="73" t="s">
        <v>210</v>
      </c>
      <c r="C22" s="113" t="s">
        <v>491</v>
      </c>
      <c r="D22" s="113" t="s">
        <v>723</v>
      </c>
      <c r="E22" s="113">
        <f t="shared" si="0"/>
        <v>162</v>
      </c>
      <c r="F22" s="73"/>
      <c r="H22" s="115">
        <v>20</v>
      </c>
      <c r="I22" s="116" t="s">
        <v>686</v>
      </c>
      <c r="J22" s="116" t="s">
        <v>655</v>
      </c>
      <c r="K22" s="116" t="s">
        <v>18</v>
      </c>
      <c r="L22" s="117" t="s">
        <v>723</v>
      </c>
      <c r="M22" s="113">
        <f t="shared" si="1"/>
        <v>162</v>
      </c>
    </row>
    <row r="23" spans="1:13" s="114" customFormat="1" ht="40" x14ac:dyDescent="0.35">
      <c r="A23" s="113">
        <f t="shared" si="2"/>
        <v>21</v>
      </c>
      <c r="B23" s="73" t="s">
        <v>622</v>
      </c>
      <c r="C23" s="113" t="s">
        <v>491</v>
      </c>
      <c r="D23" s="113" t="s">
        <v>723</v>
      </c>
      <c r="E23" s="113">
        <f t="shared" ref="E23:E26" si="4">(10.5*0.3)*6*5*2</f>
        <v>189</v>
      </c>
      <c r="F23" s="73" t="s">
        <v>611</v>
      </c>
      <c r="H23" s="115">
        <v>21</v>
      </c>
      <c r="I23" s="116" t="s">
        <v>645</v>
      </c>
      <c r="J23" s="116" t="s">
        <v>656</v>
      </c>
      <c r="K23" s="116" t="s">
        <v>18</v>
      </c>
      <c r="L23" s="117" t="s">
        <v>723</v>
      </c>
      <c r="M23" s="113">
        <f t="shared" si="1"/>
        <v>162</v>
      </c>
    </row>
    <row r="24" spans="1:13" s="114" customFormat="1" ht="40" x14ac:dyDescent="0.35">
      <c r="A24" s="113">
        <f t="shared" si="2"/>
        <v>22</v>
      </c>
      <c r="B24" s="73" t="s">
        <v>623</v>
      </c>
      <c r="C24" s="113" t="s">
        <v>491</v>
      </c>
      <c r="D24" s="113" t="s">
        <v>723</v>
      </c>
      <c r="E24" s="113">
        <f t="shared" si="4"/>
        <v>189</v>
      </c>
      <c r="F24" s="73" t="s">
        <v>611</v>
      </c>
      <c r="H24" s="115">
        <v>22</v>
      </c>
      <c r="I24" s="116" t="s">
        <v>647</v>
      </c>
      <c r="J24" s="116" t="s">
        <v>687</v>
      </c>
      <c r="K24" s="116" t="s">
        <v>18</v>
      </c>
      <c r="L24" s="117" t="s">
        <v>723</v>
      </c>
      <c r="M24" s="113">
        <f t="shared" si="1"/>
        <v>162</v>
      </c>
    </row>
    <row r="25" spans="1:13" s="114" customFormat="1" x14ac:dyDescent="0.35">
      <c r="A25" s="113">
        <f t="shared" si="2"/>
        <v>23</v>
      </c>
      <c r="B25" s="73" t="s">
        <v>636</v>
      </c>
      <c r="C25" s="113" t="s">
        <v>491</v>
      </c>
      <c r="D25" s="113" t="s">
        <v>723</v>
      </c>
      <c r="E25" s="113">
        <f t="shared" si="0"/>
        <v>162</v>
      </c>
      <c r="F25" s="73"/>
      <c r="H25" s="115">
        <v>23</v>
      </c>
      <c r="I25" s="116" t="s">
        <v>688</v>
      </c>
      <c r="J25" s="116" t="s">
        <v>509</v>
      </c>
      <c r="K25" s="116" t="s">
        <v>18</v>
      </c>
      <c r="L25" s="117" t="s">
        <v>723</v>
      </c>
      <c r="M25" s="113">
        <f t="shared" si="1"/>
        <v>162</v>
      </c>
    </row>
    <row r="26" spans="1:13" s="114" customFormat="1" ht="40" x14ac:dyDescent="0.35">
      <c r="A26" s="113">
        <f t="shared" si="2"/>
        <v>24</v>
      </c>
      <c r="B26" s="73" t="s">
        <v>624</v>
      </c>
      <c r="C26" s="113" t="s">
        <v>491</v>
      </c>
      <c r="D26" s="113" t="s">
        <v>723</v>
      </c>
      <c r="E26" s="113">
        <f t="shared" si="4"/>
        <v>189</v>
      </c>
      <c r="F26" s="73" t="s">
        <v>611</v>
      </c>
      <c r="H26" s="115">
        <v>24</v>
      </c>
      <c r="I26" s="116" t="s">
        <v>689</v>
      </c>
      <c r="J26" s="116" t="s">
        <v>660</v>
      </c>
      <c r="K26" s="116" t="s">
        <v>18</v>
      </c>
      <c r="L26" s="117" t="s">
        <v>723</v>
      </c>
      <c r="M26" s="113">
        <f t="shared" si="1"/>
        <v>162</v>
      </c>
    </row>
    <row r="27" spans="1:13" s="114" customFormat="1" x14ac:dyDescent="0.35">
      <c r="A27" s="113">
        <f t="shared" si="2"/>
        <v>25</v>
      </c>
      <c r="B27" s="73" t="s">
        <v>637</v>
      </c>
      <c r="C27" s="113" t="s">
        <v>491</v>
      </c>
      <c r="D27" s="113" t="s">
        <v>723</v>
      </c>
      <c r="E27" s="113">
        <f t="shared" si="0"/>
        <v>162</v>
      </c>
      <c r="F27" s="73"/>
      <c r="H27" s="115">
        <v>25</v>
      </c>
      <c r="I27" s="116" t="s">
        <v>690</v>
      </c>
      <c r="J27" s="116" t="s">
        <v>691</v>
      </c>
      <c r="K27" s="116" t="s">
        <v>18</v>
      </c>
      <c r="L27" s="117" t="s">
        <v>723</v>
      </c>
      <c r="M27" s="113">
        <f t="shared" si="1"/>
        <v>162</v>
      </c>
    </row>
    <row r="28" spans="1:13" s="114" customFormat="1" x14ac:dyDescent="0.35">
      <c r="A28" s="113">
        <f t="shared" si="2"/>
        <v>26</v>
      </c>
      <c r="B28" s="73" t="s">
        <v>638</v>
      </c>
      <c r="C28" s="113" t="s">
        <v>491</v>
      </c>
      <c r="D28" s="113" t="s">
        <v>723</v>
      </c>
      <c r="E28" s="113">
        <f t="shared" si="0"/>
        <v>162</v>
      </c>
      <c r="F28" s="73"/>
      <c r="H28" s="115">
        <v>26</v>
      </c>
      <c r="I28" s="116" t="s">
        <v>692</v>
      </c>
      <c r="J28" s="116" t="s">
        <v>664</v>
      </c>
      <c r="K28" s="116" t="s">
        <v>18</v>
      </c>
      <c r="L28" s="117" t="s">
        <v>723</v>
      </c>
      <c r="M28" s="113">
        <f t="shared" si="1"/>
        <v>162</v>
      </c>
    </row>
    <row r="29" spans="1:13" s="114" customFormat="1" x14ac:dyDescent="0.35">
      <c r="A29" s="113">
        <f t="shared" si="2"/>
        <v>27</v>
      </c>
      <c r="B29" s="73" t="s">
        <v>639</v>
      </c>
      <c r="C29" s="113" t="s">
        <v>491</v>
      </c>
      <c r="D29" s="113" t="s">
        <v>723</v>
      </c>
      <c r="E29" s="113">
        <f t="shared" si="0"/>
        <v>162</v>
      </c>
      <c r="F29" s="73"/>
      <c r="H29" s="115">
        <v>27</v>
      </c>
      <c r="I29" s="116" t="s">
        <v>648</v>
      </c>
      <c r="J29" s="116" t="s">
        <v>8</v>
      </c>
      <c r="K29" s="116" t="s">
        <v>18</v>
      </c>
      <c r="L29" s="117" t="s">
        <v>723</v>
      </c>
      <c r="M29" s="113">
        <f t="shared" si="1"/>
        <v>162</v>
      </c>
    </row>
    <row r="30" spans="1:13" s="114" customFormat="1" x14ac:dyDescent="0.35">
      <c r="A30" s="113">
        <f t="shared" si="2"/>
        <v>28</v>
      </c>
      <c r="B30" s="73" t="s">
        <v>640</v>
      </c>
      <c r="C30" s="113" t="s">
        <v>491</v>
      </c>
      <c r="D30" s="113" t="s">
        <v>723</v>
      </c>
      <c r="E30" s="113">
        <f t="shared" si="0"/>
        <v>162</v>
      </c>
      <c r="F30" s="73"/>
      <c r="H30" s="115">
        <v>28</v>
      </c>
      <c r="I30" s="116" t="s">
        <v>665</v>
      </c>
      <c r="J30" s="116" t="s">
        <v>666</v>
      </c>
      <c r="K30" s="116" t="s">
        <v>18</v>
      </c>
      <c r="L30" s="117" t="s">
        <v>723</v>
      </c>
      <c r="M30" s="113">
        <f t="shared" si="1"/>
        <v>162</v>
      </c>
    </row>
    <row r="31" spans="1:13" s="114" customFormat="1" x14ac:dyDescent="0.35">
      <c r="A31" s="113">
        <f t="shared" si="2"/>
        <v>29</v>
      </c>
      <c r="B31" s="73" t="s">
        <v>641</v>
      </c>
      <c r="C31" s="113" t="s">
        <v>491</v>
      </c>
      <c r="D31" s="113" t="s">
        <v>723</v>
      </c>
      <c r="E31" s="113">
        <f t="shared" si="0"/>
        <v>162</v>
      </c>
      <c r="F31" s="73"/>
      <c r="H31" s="115">
        <v>29</v>
      </c>
      <c r="I31" s="116" t="s">
        <v>646</v>
      </c>
      <c r="J31" s="116" t="s">
        <v>695</v>
      </c>
      <c r="K31" s="116" t="s">
        <v>18</v>
      </c>
      <c r="L31" s="117" t="s">
        <v>723</v>
      </c>
      <c r="M31" s="113">
        <f t="shared" si="1"/>
        <v>162</v>
      </c>
    </row>
    <row r="32" spans="1:13" s="114" customFormat="1" x14ac:dyDescent="0.35">
      <c r="A32" s="113">
        <f t="shared" si="2"/>
        <v>30</v>
      </c>
      <c r="B32" s="73" t="s">
        <v>642</v>
      </c>
      <c r="C32" s="113" t="s">
        <v>491</v>
      </c>
      <c r="D32" s="113" t="s">
        <v>723</v>
      </c>
      <c r="E32" s="113">
        <f t="shared" si="0"/>
        <v>162</v>
      </c>
      <c r="F32" s="73"/>
      <c r="H32" s="115">
        <v>30</v>
      </c>
      <c r="I32" s="116" t="s">
        <v>696</v>
      </c>
      <c r="J32" s="116" t="s">
        <v>697</v>
      </c>
      <c r="K32" s="116" t="s">
        <v>18</v>
      </c>
      <c r="L32" s="117" t="s">
        <v>723</v>
      </c>
      <c r="M32" s="113">
        <f t="shared" si="1"/>
        <v>162</v>
      </c>
    </row>
    <row r="33" spans="1:14" s="114" customFormat="1" x14ac:dyDescent="0.35">
      <c r="A33" s="113">
        <f t="shared" si="2"/>
        <v>31</v>
      </c>
      <c r="B33" s="73" t="s">
        <v>214</v>
      </c>
      <c r="C33" s="113" t="s">
        <v>491</v>
      </c>
      <c r="D33" s="113" t="s">
        <v>723</v>
      </c>
      <c r="E33" s="113">
        <f t="shared" si="0"/>
        <v>162</v>
      </c>
      <c r="F33" s="73"/>
      <c r="H33" s="115">
        <v>31</v>
      </c>
      <c r="I33" s="116" t="s">
        <v>668</v>
      </c>
      <c r="J33" s="116" t="s">
        <v>698</v>
      </c>
      <c r="K33" s="116" t="s">
        <v>18</v>
      </c>
      <c r="L33" s="117" t="s">
        <v>723</v>
      </c>
      <c r="M33" s="113">
        <f t="shared" si="1"/>
        <v>162</v>
      </c>
    </row>
    <row r="34" spans="1:14" s="114" customFormat="1" ht="40" x14ac:dyDescent="0.35">
      <c r="A34" s="113">
        <f t="shared" si="2"/>
        <v>32</v>
      </c>
      <c r="B34" s="73" t="s">
        <v>625</v>
      </c>
      <c r="C34" s="113" t="s">
        <v>491</v>
      </c>
      <c r="D34" s="113" t="s">
        <v>723</v>
      </c>
      <c r="E34" s="113">
        <f t="shared" ref="E34:E35" si="5">(10.5*0.3)*6*5*2</f>
        <v>189</v>
      </c>
      <c r="F34" s="73" t="s">
        <v>611</v>
      </c>
      <c r="H34" s="115">
        <v>32</v>
      </c>
      <c r="I34" s="116" t="s">
        <v>699</v>
      </c>
      <c r="J34" s="116" t="s">
        <v>700</v>
      </c>
      <c r="K34" s="116" t="s">
        <v>18</v>
      </c>
      <c r="L34" s="117" t="s">
        <v>723</v>
      </c>
      <c r="M34" s="113">
        <f t="shared" si="1"/>
        <v>162</v>
      </c>
    </row>
    <row r="35" spans="1:14" s="114" customFormat="1" ht="40" x14ac:dyDescent="0.35">
      <c r="A35" s="113">
        <f t="shared" si="2"/>
        <v>33</v>
      </c>
      <c r="B35" s="73" t="s">
        <v>626</v>
      </c>
      <c r="C35" s="113" t="s">
        <v>491</v>
      </c>
      <c r="D35" s="113" t="s">
        <v>723</v>
      </c>
      <c r="E35" s="113">
        <f t="shared" si="5"/>
        <v>189</v>
      </c>
      <c r="F35" s="73" t="s">
        <v>611</v>
      </c>
      <c r="H35" s="115">
        <v>33</v>
      </c>
      <c r="I35" s="116" t="s">
        <v>701</v>
      </c>
      <c r="J35" s="116" t="s">
        <v>702</v>
      </c>
      <c r="K35" s="116" t="s">
        <v>18</v>
      </c>
      <c r="L35" s="117" t="s">
        <v>723</v>
      </c>
      <c r="M35" s="113">
        <f t="shared" si="1"/>
        <v>162</v>
      </c>
    </row>
    <row r="36" spans="1:14" s="114" customFormat="1" x14ac:dyDescent="0.35">
      <c r="A36" s="113">
        <f t="shared" si="2"/>
        <v>34</v>
      </c>
      <c r="B36" s="73" t="s">
        <v>643</v>
      </c>
      <c r="C36" s="113" t="s">
        <v>491</v>
      </c>
      <c r="D36" s="113" t="s">
        <v>723</v>
      </c>
      <c r="E36" s="113">
        <f t="shared" si="0"/>
        <v>162</v>
      </c>
      <c r="F36" s="73"/>
      <c r="H36" s="115">
        <v>34</v>
      </c>
      <c r="I36" s="116" t="s">
        <v>674</v>
      </c>
      <c r="J36" s="116" t="s">
        <v>675</v>
      </c>
      <c r="K36" s="116" t="s">
        <v>18</v>
      </c>
      <c r="L36" s="117" t="s">
        <v>723</v>
      </c>
      <c r="M36" s="113">
        <f t="shared" si="1"/>
        <v>162</v>
      </c>
    </row>
    <row r="37" spans="1:14" s="114" customFormat="1" x14ac:dyDescent="0.35">
      <c r="A37" s="113">
        <f t="shared" si="2"/>
        <v>35</v>
      </c>
      <c r="B37" s="159" t="s">
        <v>609</v>
      </c>
      <c r="C37" s="113" t="s">
        <v>491</v>
      </c>
      <c r="D37" s="113" t="s">
        <v>723</v>
      </c>
      <c r="E37" s="113">
        <f t="shared" si="0"/>
        <v>162</v>
      </c>
      <c r="F37" s="73"/>
      <c r="H37" s="115">
        <v>35</v>
      </c>
      <c r="I37" s="116" t="s">
        <v>703</v>
      </c>
      <c r="J37" s="116" t="s">
        <v>704</v>
      </c>
      <c r="K37" s="116" t="s">
        <v>18</v>
      </c>
      <c r="L37" s="117" t="s">
        <v>723</v>
      </c>
      <c r="M37" s="113">
        <f t="shared" si="1"/>
        <v>162</v>
      </c>
    </row>
    <row r="38" spans="1:14" s="114" customFormat="1" x14ac:dyDescent="0.35">
      <c r="A38" s="113">
        <f t="shared" si="2"/>
        <v>36</v>
      </c>
      <c r="B38" s="73" t="s">
        <v>644</v>
      </c>
      <c r="C38" s="113" t="s">
        <v>491</v>
      </c>
      <c r="D38" s="113" t="s">
        <v>723</v>
      </c>
      <c r="E38" s="113">
        <f t="shared" si="0"/>
        <v>162</v>
      </c>
      <c r="F38" s="73"/>
      <c r="H38" s="115">
        <v>36</v>
      </c>
      <c r="I38" s="116" t="s">
        <v>705</v>
      </c>
      <c r="J38" s="116" t="s">
        <v>706</v>
      </c>
      <c r="K38" s="116" t="s">
        <v>18</v>
      </c>
      <c r="L38" s="117" t="s">
        <v>723</v>
      </c>
      <c r="M38" s="113">
        <f t="shared" si="1"/>
        <v>162</v>
      </c>
    </row>
    <row r="39" spans="1:14" s="114" customFormat="1" x14ac:dyDescent="0.35">
      <c r="A39" s="113">
        <f t="shared" si="2"/>
        <v>37</v>
      </c>
      <c r="B39" s="73" t="s">
        <v>20</v>
      </c>
      <c r="C39" s="113" t="s">
        <v>491</v>
      </c>
      <c r="D39" s="113" t="s">
        <v>723</v>
      </c>
      <c r="E39" s="113">
        <f t="shared" si="0"/>
        <v>162</v>
      </c>
      <c r="F39" s="73"/>
      <c r="H39" s="115">
        <v>37</v>
      </c>
      <c r="I39" s="116" t="s">
        <v>707</v>
      </c>
      <c r="J39" s="116" t="s">
        <v>708</v>
      </c>
      <c r="K39" s="116" t="s">
        <v>18</v>
      </c>
      <c r="L39" s="117" t="s">
        <v>723</v>
      </c>
      <c r="M39" s="113">
        <f t="shared" si="1"/>
        <v>162</v>
      </c>
    </row>
    <row r="40" spans="1:14" s="114" customFormat="1" x14ac:dyDescent="0.35">
      <c r="A40" s="113">
        <f t="shared" si="2"/>
        <v>38</v>
      </c>
      <c r="B40" s="73" t="s">
        <v>49</v>
      </c>
      <c r="C40" s="169" t="s">
        <v>50</v>
      </c>
      <c r="D40" s="113" t="s">
        <v>723</v>
      </c>
      <c r="E40" s="162">
        <f t="shared" ref="E40:E103" si="6">(9*0.3)*6*5*2</f>
        <v>162</v>
      </c>
      <c r="F40" s="113" t="s">
        <v>819</v>
      </c>
      <c r="H40" s="115">
        <v>38</v>
      </c>
      <c r="I40" s="116" t="s">
        <v>709</v>
      </c>
      <c r="J40" s="116" t="s">
        <v>139</v>
      </c>
      <c r="K40" s="116" t="s">
        <v>18</v>
      </c>
      <c r="L40" s="117" t="s">
        <v>723</v>
      </c>
      <c r="M40" s="113">
        <f t="shared" si="1"/>
        <v>162</v>
      </c>
    </row>
    <row r="41" spans="1:14" s="114" customFormat="1" x14ac:dyDescent="0.35">
      <c r="A41" s="113">
        <f t="shared" si="2"/>
        <v>39</v>
      </c>
      <c r="B41" s="73" t="s">
        <v>54</v>
      </c>
      <c r="C41" s="169" t="s">
        <v>50</v>
      </c>
      <c r="D41" s="113" t="s">
        <v>723</v>
      </c>
      <c r="E41" s="162">
        <f t="shared" si="6"/>
        <v>162</v>
      </c>
      <c r="F41" s="113" t="s">
        <v>819</v>
      </c>
      <c r="H41" s="115">
        <v>39</v>
      </c>
      <c r="I41" s="116" t="s">
        <v>140</v>
      </c>
      <c r="J41" s="116" t="s">
        <v>653</v>
      </c>
      <c r="K41" s="116" t="s">
        <v>18</v>
      </c>
      <c r="L41" s="117" t="s">
        <v>723</v>
      </c>
      <c r="M41" s="113">
        <f t="shared" si="1"/>
        <v>162</v>
      </c>
    </row>
    <row r="42" spans="1:14" s="114" customFormat="1" x14ac:dyDescent="0.35">
      <c r="A42" s="113">
        <f t="shared" si="2"/>
        <v>40</v>
      </c>
      <c r="B42" s="73" t="s">
        <v>56</v>
      </c>
      <c r="C42" s="169" t="s">
        <v>50</v>
      </c>
      <c r="D42" s="113" t="s">
        <v>723</v>
      </c>
      <c r="E42" s="162">
        <f t="shared" si="6"/>
        <v>162</v>
      </c>
      <c r="F42" s="113" t="s">
        <v>819</v>
      </c>
      <c r="H42" s="115">
        <v>40</v>
      </c>
      <c r="I42" s="116" t="s">
        <v>649</v>
      </c>
      <c r="J42" s="116" t="s">
        <v>710</v>
      </c>
      <c r="K42" s="116" t="s">
        <v>18</v>
      </c>
      <c r="L42" s="117" t="s">
        <v>723</v>
      </c>
      <c r="M42" s="113">
        <f t="shared" si="1"/>
        <v>162</v>
      </c>
    </row>
    <row r="43" spans="1:14" s="114" customFormat="1" x14ac:dyDescent="0.35">
      <c r="A43" s="113">
        <f t="shared" si="2"/>
        <v>41</v>
      </c>
      <c r="B43" s="73" t="s">
        <v>58</v>
      </c>
      <c r="C43" s="169" t="s">
        <v>50</v>
      </c>
      <c r="D43" s="113" t="s">
        <v>723</v>
      </c>
      <c r="E43" s="162">
        <f t="shared" si="6"/>
        <v>162</v>
      </c>
      <c r="F43" s="113" t="s">
        <v>819</v>
      </c>
      <c r="H43" s="115">
        <v>41</v>
      </c>
      <c r="I43" s="116" t="s">
        <v>711</v>
      </c>
      <c r="J43" s="116" t="s">
        <v>681</v>
      </c>
      <c r="K43" s="116" t="s">
        <v>18</v>
      </c>
      <c r="L43" s="117" t="s">
        <v>723</v>
      </c>
      <c r="M43" s="113">
        <f t="shared" si="1"/>
        <v>162</v>
      </c>
    </row>
    <row r="44" spans="1:14" s="114" customFormat="1" x14ac:dyDescent="0.35">
      <c r="A44" s="113">
        <f t="shared" si="2"/>
        <v>42</v>
      </c>
      <c r="B44" s="73" t="s">
        <v>64</v>
      </c>
      <c r="C44" s="169" t="s">
        <v>50</v>
      </c>
      <c r="D44" s="113" t="s">
        <v>723</v>
      </c>
      <c r="E44" s="162">
        <f t="shared" si="6"/>
        <v>162</v>
      </c>
      <c r="F44" s="113" t="s">
        <v>819</v>
      </c>
      <c r="H44" s="115">
        <v>42</v>
      </c>
      <c r="I44" s="116" t="s">
        <v>682</v>
      </c>
      <c r="J44" s="116" t="s">
        <v>20</v>
      </c>
      <c r="K44" s="116" t="s">
        <v>18</v>
      </c>
      <c r="L44" s="117" t="s">
        <v>723</v>
      </c>
      <c r="M44" s="113">
        <f t="shared" si="1"/>
        <v>162</v>
      </c>
    </row>
    <row r="45" spans="1:14" s="114" customFormat="1" x14ac:dyDescent="0.35">
      <c r="A45" s="113">
        <f t="shared" si="2"/>
        <v>43</v>
      </c>
      <c r="B45" s="73" t="s">
        <v>67</v>
      </c>
      <c r="C45" s="169" t="s">
        <v>50</v>
      </c>
      <c r="D45" s="113" t="s">
        <v>723</v>
      </c>
      <c r="E45" s="162">
        <f t="shared" si="6"/>
        <v>162</v>
      </c>
      <c r="F45" s="113" t="s">
        <v>819</v>
      </c>
      <c r="H45" s="115">
        <v>43</v>
      </c>
      <c r="I45" s="116" t="s">
        <v>684</v>
      </c>
      <c r="J45" s="116" t="s">
        <v>685</v>
      </c>
      <c r="K45" s="116" t="s">
        <v>18</v>
      </c>
      <c r="L45" s="117" t="s">
        <v>723</v>
      </c>
      <c r="M45" s="113">
        <f t="shared" si="1"/>
        <v>162</v>
      </c>
    </row>
    <row r="46" spans="1:14" s="114" customFormat="1" x14ac:dyDescent="0.35">
      <c r="A46" s="113">
        <f t="shared" si="2"/>
        <v>44</v>
      </c>
      <c r="B46" s="73" t="s">
        <v>70</v>
      </c>
      <c r="C46" s="169" t="s">
        <v>50</v>
      </c>
      <c r="D46" s="113" t="s">
        <v>723</v>
      </c>
      <c r="E46" s="162">
        <f t="shared" si="6"/>
        <v>162</v>
      </c>
      <c r="F46" s="113" t="s">
        <v>819</v>
      </c>
      <c r="H46" s="115">
        <v>44</v>
      </c>
      <c r="I46" s="116" t="s">
        <v>712</v>
      </c>
      <c r="J46" s="116" t="s">
        <v>713</v>
      </c>
      <c r="K46" s="116" t="s">
        <v>18</v>
      </c>
      <c r="L46" s="117" t="s">
        <v>723</v>
      </c>
      <c r="M46" s="113">
        <f t="shared" si="1"/>
        <v>162</v>
      </c>
    </row>
    <row r="47" spans="1:14" s="114" customFormat="1" x14ac:dyDescent="0.35">
      <c r="A47" s="113">
        <f t="shared" si="2"/>
        <v>45</v>
      </c>
      <c r="B47" s="73" t="s">
        <v>71</v>
      </c>
      <c r="C47" s="169" t="s">
        <v>50</v>
      </c>
      <c r="D47" s="113" t="s">
        <v>723</v>
      </c>
      <c r="E47" s="162">
        <f t="shared" si="6"/>
        <v>162</v>
      </c>
      <c r="F47" s="113" t="s">
        <v>819</v>
      </c>
      <c r="H47" s="118"/>
      <c r="I47" s="118"/>
      <c r="J47" s="118"/>
      <c r="K47" s="118"/>
      <c r="L47" s="118" t="s">
        <v>716</v>
      </c>
      <c r="M47" s="118">
        <f>SUM(M3:M46)</f>
        <v>7128</v>
      </c>
      <c r="N47" s="118"/>
    </row>
    <row r="48" spans="1:14" s="114" customFormat="1" x14ac:dyDescent="0.35">
      <c r="A48" s="113">
        <f t="shared" si="2"/>
        <v>46</v>
      </c>
      <c r="B48" s="73" t="s">
        <v>72</v>
      </c>
      <c r="C48" s="169" t="s">
        <v>50</v>
      </c>
      <c r="D48" s="113" t="s">
        <v>723</v>
      </c>
      <c r="E48" s="162">
        <f t="shared" si="6"/>
        <v>162</v>
      </c>
      <c r="F48" s="113" t="s">
        <v>819</v>
      </c>
    </row>
    <row r="49" spans="1:6" s="114" customFormat="1" x14ac:dyDescent="0.35">
      <c r="A49" s="113">
        <f t="shared" si="2"/>
        <v>47</v>
      </c>
      <c r="B49" s="73" t="s">
        <v>74</v>
      </c>
      <c r="C49" s="169" t="s">
        <v>50</v>
      </c>
      <c r="D49" s="113" t="s">
        <v>723</v>
      </c>
      <c r="E49" s="162">
        <f t="shared" si="6"/>
        <v>162</v>
      </c>
      <c r="F49" s="113" t="s">
        <v>819</v>
      </c>
    </row>
    <row r="50" spans="1:6" s="114" customFormat="1" x14ac:dyDescent="0.35">
      <c r="A50" s="113">
        <f t="shared" si="2"/>
        <v>48</v>
      </c>
      <c r="B50" s="73" t="s">
        <v>76</v>
      </c>
      <c r="C50" s="169" t="s">
        <v>50</v>
      </c>
      <c r="D50" s="113" t="s">
        <v>723</v>
      </c>
      <c r="E50" s="162">
        <f t="shared" si="6"/>
        <v>162</v>
      </c>
      <c r="F50" s="113" t="s">
        <v>819</v>
      </c>
    </row>
    <row r="51" spans="1:6" s="114" customFormat="1" x14ac:dyDescent="0.35">
      <c r="A51" s="113">
        <f t="shared" si="2"/>
        <v>49</v>
      </c>
      <c r="B51" s="73" t="s">
        <v>77</v>
      </c>
      <c r="C51" s="169" t="s">
        <v>50</v>
      </c>
      <c r="D51" s="113" t="s">
        <v>723</v>
      </c>
      <c r="E51" s="162">
        <f t="shared" si="6"/>
        <v>162</v>
      </c>
      <c r="F51" s="113" t="s">
        <v>819</v>
      </c>
    </row>
    <row r="52" spans="1:6" s="114" customFormat="1" x14ac:dyDescent="0.35">
      <c r="A52" s="113">
        <f t="shared" si="2"/>
        <v>50</v>
      </c>
      <c r="B52" s="73" t="s">
        <v>79</v>
      </c>
      <c r="C52" s="169" t="s">
        <v>50</v>
      </c>
      <c r="D52" s="113" t="s">
        <v>723</v>
      </c>
      <c r="E52" s="162">
        <f t="shared" si="6"/>
        <v>162</v>
      </c>
      <c r="F52" s="113" t="s">
        <v>819</v>
      </c>
    </row>
    <row r="53" spans="1:6" s="114" customFormat="1" x14ac:dyDescent="0.35">
      <c r="A53" s="113">
        <f t="shared" si="2"/>
        <v>51</v>
      </c>
      <c r="B53" s="73" t="s">
        <v>83</v>
      </c>
      <c r="C53" s="169" t="s">
        <v>50</v>
      </c>
      <c r="D53" s="113" t="s">
        <v>723</v>
      </c>
      <c r="E53" s="162">
        <f t="shared" si="6"/>
        <v>162</v>
      </c>
      <c r="F53" s="113" t="s">
        <v>819</v>
      </c>
    </row>
    <row r="54" spans="1:6" s="114" customFormat="1" x14ac:dyDescent="0.35">
      <c r="A54" s="113">
        <f t="shared" si="2"/>
        <v>52</v>
      </c>
      <c r="B54" s="73" t="s">
        <v>85</v>
      </c>
      <c r="C54" s="169" t="s">
        <v>50</v>
      </c>
      <c r="D54" s="113" t="s">
        <v>723</v>
      </c>
      <c r="E54" s="162">
        <f t="shared" si="6"/>
        <v>162</v>
      </c>
      <c r="F54" s="113" t="s">
        <v>819</v>
      </c>
    </row>
    <row r="55" spans="1:6" s="114" customFormat="1" x14ac:dyDescent="0.35">
      <c r="A55" s="113">
        <f t="shared" si="2"/>
        <v>53</v>
      </c>
      <c r="B55" s="73" t="s">
        <v>6</v>
      </c>
      <c r="C55" s="169" t="s">
        <v>50</v>
      </c>
      <c r="D55" s="113" t="s">
        <v>723</v>
      </c>
      <c r="E55" s="162">
        <f t="shared" si="6"/>
        <v>162</v>
      </c>
      <c r="F55" s="113" t="s">
        <v>819</v>
      </c>
    </row>
    <row r="56" spans="1:6" s="114" customFormat="1" x14ac:dyDescent="0.35">
      <c r="A56" s="113">
        <f t="shared" si="2"/>
        <v>54</v>
      </c>
      <c r="B56" s="73" t="s">
        <v>89</v>
      </c>
      <c r="C56" s="169" t="s">
        <v>50</v>
      </c>
      <c r="D56" s="113" t="s">
        <v>723</v>
      </c>
      <c r="E56" s="162">
        <f t="shared" si="6"/>
        <v>162</v>
      </c>
      <c r="F56" s="113" t="s">
        <v>819</v>
      </c>
    </row>
    <row r="57" spans="1:6" s="114" customFormat="1" x14ac:dyDescent="0.35">
      <c r="A57" s="113">
        <f t="shared" si="2"/>
        <v>55</v>
      </c>
      <c r="B57" s="73" t="s">
        <v>7</v>
      </c>
      <c r="C57" s="169" t="s">
        <v>50</v>
      </c>
      <c r="D57" s="113" t="s">
        <v>723</v>
      </c>
      <c r="E57" s="162">
        <f t="shared" si="6"/>
        <v>162</v>
      </c>
      <c r="F57" s="113" t="s">
        <v>819</v>
      </c>
    </row>
    <row r="58" spans="1:6" s="114" customFormat="1" x14ac:dyDescent="0.35">
      <c r="A58" s="113">
        <f t="shared" si="2"/>
        <v>56</v>
      </c>
      <c r="B58" s="73" t="s">
        <v>90</v>
      </c>
      <c r="C58" s="169" t="s">
        <v>50</v>
      </c>
      <c r="D58" s="113" t="s">
        <v>723</v>
      </c>
      <c r="E58" s="162">
        <f t="shared" si="6"/>
        <v>162</v>
      </c>
      <c r="F58" s="113" t="s">
        <v>819</v>
      </c>
    </row>
    <row r="59" spans="1:6" s="114" customFormat="1" x14ac:dyDescent="0.35">
      <c r="A59" s="113">
        <f t="shared" si="2"/>
        <v>57</v>
      </c>
      <c r="B59" s="73" t="s">
        <v>92</v>
      </c>
      <c r="C59" s="169" t="s">
        <v>50</v>
      </c>
      <c r="D59" s="113" t="s">
        <v>723</v>
      </c>
      <c r="E59" s="162">
        <f t="shared" si="6"/>
        <v>162</v>
      </c>
      <c r="F59" s="113" t="s">
        <v>819</v>
      </c>
    </row>
    <row r="60" spans="1:6" s="114" customFormat="1" x14ac:dyDescent="0.35">
      <c r="A60" s="113">
        <f t="shared" si="2"/>
        <v>58</v>
      </c>
      <c r="B60" s="73" t="s">
        <v>93</v>
      </c>
      <c r="C60" s="169" t="s">
        <v>50</v>
      </c>
      <c r="D60" s="113" t="s">
        <v>723</v>
      </c>
      <c r="E60" s="162">
        <f t="shared" si="6"/>
        <v>162</v>
      </c>
      <c r="F60" s="113" t="s">
        <v>819</v>
      </c>
    </row>
    <row r="61" spans="1:6" s="114" customFormat="1" x14ac:dyDescent="0.35">
      <c r="A61" s="113">
        <f t="shared" si="2"/>
        <v>59</v>
      </c>
      <c r="B61" s="73" t="s">
        <v>94</v>
      </c>
      <c r="C61" s="169" t="s">
        <v>50</v>
      </c>
      <c r="D61" s="113" t="s">
        <v>723</v>
      </c>
      <c r="E61" s="162">
        <f t="shared" si="6"/>
        <v>162</v>
      </c>
      <c r="F61" s="113" t="s">
        <v>819</v>
      </c>
    </row>
    <row r="62" spans="1:6" s="114" customFormat="1" x14ac:dyDescent="0.35">
      <c r="A62" s="113">
        <f>A61+1</f>
        <v>60</v>
      </c>
      <c r="B62" s="73" t="s">
        <v>95</v>
      </c>
      <c r="C62" s="169" t="s">
        <v>50</v>
      </c>
      <c r="D62" s="113" t="s">
        <v>723</v>
      </c>
      <c r="E62" s="162">
        <f t="shared" si="6"/>
        <v>162</v>
      </c>
      <c r="F62" s="113" t="s">
        <v>819</v>
      </c>
    </row>
    <row r="63" spans="1:6" s="114" customFormat="1" x14ac:dyDescent="0.35">
      <c r="A63" s="113">
        <f t="shared" ref="A63:A126" si="7">A62+1</f>
        <v>61</v>
      </c>
      <c r="B63" s="73" t="s">
        <v>96</v>
      </c>
      <c r="C63" s="169" t="s">
        <v>50</v>
      </c>
      <c r="D63" s="113" t="s">
        <v>723</v>
      </c>
      <c r="E63" s="162">
        <f t="shared" si="6"/>
        <v>162</v>
      </c>
      <c r="F63" s="113" t="s">
        <v>819</v>
      </c>
    </row>
    <row r="64" spans="1:6" s="114" customFormat="1" x14ac:dyDescent="0.35">
      <c r="A64" s="113">
        <f t="shared" si="7"/>
        <v>62</v>
      </c>
      <c r="B64" s="73" t="s">
        <v>97</v>
      </c>
      <c r="C64" s="169" t="s">
        <v>50</v>
      </c>
      <c r="D64" s="113" t="s">
        <v>723</v>
      </c>
      <c r="E64" s="162">
        <f t="shared" si="6"/>
        <v>162</v>
      </c>
      <c r="F64" s="113" t="s">
        <v>819</v>
      </c>
    </row>
    <row r="65" spans="1:6" s="114" customFormat="1" x14ac:dyDescent="0.35">
      <c r="A65" s="113">
        <f t="shared" si="7"/>
        <v>63</v>
      </c>
      <c r="B65" s="73" t="s">
        <v>42</v>
      </c>
      <c r="C65" s="169" t="s">
        <v>50</v>
      </c>
      <c r="D65" s="113" t="s">
        <v>723</v>
      </c>
      <c r="E65" s="162">
        <f t="shared" si="6"/>
        <v>162</v>
      </c>
      <c r="F65" s="113" t="s">
        <v>819</v>
      </c>
    </row>
    <row r="66" spans="1:6" s="114" customFormat="1" x14ac:dyDescent="0.35">
      <c r="A66" s="113">
        <f t="shared" si="7"/>
        <v>64</v>
      </c>
      <c r="B66" s="73" t="s">
        <v>100</v>
      </c>
      <c r="C66" s="169" t="s">
        <v>50</v>
      </c>
      <c r="D66" s="113" t="s">
        <v>723</v>
      </c>
      <c r="E66" s="162">
        <f t="shared" si="6"/>
        <v>162</v>
      </c>
      <c r="F66" s="113" t="s">
        <v>819</v>
      </c>
    </row>
    <row r="67" spans="1:6" s="114" customFormat="1" x14ac:dyDescent="0.35">
      <c r="A67" s="113">
        <f t="shared" si="7"/>
        <v>65</v>
      </c>
      <c r="B67" s="73" t="s">
        <v>101</v>
      </c>
      <c r="C67" s="169" t="s">
        <v>50</v>
      </c>
      <c r="D67" s="113" t="s">
        <v>723</v>
      </c>
      <c r="E67" s="162">
        <f t="shared" si="6"/>
        <v>162</v>
      </c>
      <c r="F67" s="113" t="s">
        <v>819</v>
      </c>
    </row>
    <row r="68" spans="1:6" s="114" customFormat="1" x14ac:dyDescent="0.35">
      <c r="A68" s="113">
        <f t="shared" si="7"/>
        <v>66</v>
      </c>
      <c r="B68" s="73" t="s">
        <v>102</v>
      </c>
      <c r="C68" s="169" t="s">
        <v>50</v>
      </c>
      <c r="D68" s="113" t="s">
        <v>723</v>
      </c>
      <c r="E68" s="162">
        <f t="shared" si="6"/>
        <v>162</v>
      </c>
      <c r="F68" s="113" t="s">
        <v>819</v>
      </c>
    </row>
    <row r="69" spans="1:6" s="114" customFormat="1" x14ac:dyDescent="0.35">
      <c r="A69" s="113">
        <f t="shared" si="7"/>
        <v>67</v>
      </c>
      <c r="B69" s="73" t="s">
        <v>103</v>
      </c>
      <c r="C69" s="169" t="s">
        <v>50</v>
      </c>
      <c r="D69" s="113" t="s">
        <v>723</v>
      </c>
      <c r="E69" s="162">
        <f t="shared" si="6"/>
        <v>162</v>
      </c>
      <c r="F69" s="113" t="s">
        <v>819</v>
      </c>
    </row>
    <row r="70" spans="1:6" s="114" customFormat="1" x14ac:dyDescent="0.35">
      <c r="A70" s="113">
        <f t="shared" si="7"/>
        <v>68</v>
      </c>
      <c r="B70" s="73" t="s">
        <v>104</v>
      </c>
      <c r="C70" s="169" t="s">
        <v>50</v>
      </c>
      <c r="D70" s="113" t="s">
        <v>723</v>
      </c>
      <c r="E70" s="162">
        <f t="shared" si="6"/>
        <v>162</v>
      </c>
      <c r="F70" s="113" t="s">
        <v>819</v>
      </c>
    </row>
    <row r="71" spans="1:6" s="114" customFormat="1" x14ac:dyDescent="0.35">
      <c r="A71" s="113">
        <f t="shared" si="7"/>
        <v>69</v>
      </c>
      <c r="B71" s="73" t="s">
        <v>105</v>
      </c>
      <c r="C71" s="169" t="s">
        <v>50</v>
      </c>
      <c r="D71" s="113" t="s">
        <v>723</v>
      </c>
      <c r="E71" s="162">
        <f t="shared" si="6"/>
        <v>162</v>
      </c>
      <c r="F71" s="113" t="s">
        <v>819</v>
      </c>
    </row>
    <row r="72" spans="1:6" s="114" customFormat="1" x14ac:dyDescent="0.35">
      <c r="A72" s="113">
        <f t="shared" si="7"/>
        <v>70</v>
      </c>
      <c r="B72" s="73" t="s">
        <v>107</v>
      </c>
      <c r="C72" s="169" t="s">
        <v>50</v>
      </c>
      <c r="D72" s="113" t="s">
        <v>723</v>
      </c>
      <c r="E72" s="162">
        <f t="shared" si="6"/>
        <v>162</v>
      </c>
      <c r="F72" s="113" t="s">
        <v>819</v>
      </c>
    </row>
    <row r="73" spans="1:6" s="114" customFormat="1" x14ac:dyDescent="0.35">
      <c r="A73" s="113">
        <f t="shared" si="7"/>
        <v>71</v>
      </c>
      <c r="B73" s="73" t="s">
        <v>8</v>
      </c>
      <c r="C73" s="169" t="s">
        <v>50</v>
      </c>
      <c r="D73" s="113" t="s">
        <v>723</v>
      </c>
      <c r="E73" s="162">
        <f t="shared" si="6"/>
        <v>162</v>
      </c>
      <c r="F73" s="113" t="s">
        <v>819</v>
      </c>
    </row>
    <row r="74" spans="1:6" s="114" customFormat="1" x14ac:dyDescent="0.35">
      <c r="A74" s="113">
        <f t="shared" si="7"/>
        <v>72</v>
      </c>
      <c r="B74" s="73" t="s">
        <v>109</v>
      </c>
      <c r="C74" s="169" t="s">
        <v>50</v>
      </c>
      <c r="D74" s="113" t="s">
        <v>723</v>
      </c>
      <c r="E74" s="162">
        <f t="shared" si="6"/>
        <v>162</v>
      </c>
      <c r="F74" s="113" t="s">
        <v>819</v>
      </c>
    </row>
    <row r="75" spans="1:6" s="114" customFormat="1" x14ac:dyDescent="0.35">
      <c r="A75" s="113">
        <f t="shared" si="7"/>
        <v>73</v>
      </c>
      <c r="B75" s="73" t="s">
        <v>111</v>
      </c>
      <c r="C75" s="169" t="s">
        <v>50</v>
      </c>
      <c r="D75" s="113" t="s">
        <v>723</v>
      </c>
      <c r="E75" s="162">
        <f t="shared" si="6"/>
        <v>162</v>
      </c>
      <c r="F75" s="113" t="s">
        <v>819</v>
      </c>
    </row>
    <row r="76" spans="1:6" s="114" customFormat="1" x14ac:dyDescent="0.35">
      <c r="A76" s="113">
        <f t="shared" si="7"/>
        <v>74</v>
      </c>
      <c r="B76" s="73" t="s">
        <v>112</v>
      </c>
      <c r="C76" s="169" t="s">
        <v>50</v>
      </c>
      <c r="D76" s="113" t="s">
        <v>723</v>
      </c>
      <c r="E76" s="162">
        <f t="shared" si="6"/>
        <v>162</v>
      </c>
      <c r="F76" s="113" t="s">
        <v>819</v>
      </c>
    </row>
    <row r="77" spans="1:6" s="114" customFormat="1" x14ac:dyDescent="0.35">
      <c r="A77" s="113">
        <f t="shared" si="7"/>
        <v>75</v>
      </c>
      <c r="B77" s="73" t="s">
        <v>113</v>
      </c>
      <c r="C77" s="169" t="s">
        <v>50</v>
      </c>
      <c r="D77" s="113" t="s">
        <v>723</v>
      </c>
      <c r="E77" s="162">
        <f t="shared" si="6"/>
        <v>162</v>
      </c>
      <c r="F77" s="113" t="s">
        <v>819</v>
      </c>
    </row>
    <row r="78" spans="1:6" s="114" customFormat="1" x14ac:dyDescent="0.35">
      <c r="A78" s="113">
        <f t="shared" si="7"/>
        <v>76</v>
      </c>
      <c r="B78" s="73" t="s">
        <v>115</v>
      </c>
      <c r="C78" s="169" t="s">
        <v>50</v>
      </c>
      <c r="D78" s="113" t="s">
        <v>723</v>
      </c>
      <c r="E78" s="162">
        <f t="shared" si="6"/>
        <v>162</v>
      </c>
      <c r="F78" s="113" t="s">
        <v>819</v>
      </c>
    </row>
    <row r="79" spans="1:6" s="114" customFormat="1" x14ac:dyDescent="0.35">
      <c r="A79" s="113">
        <f t="shared" si="7"/>
        <v>77</v>
      </c>
      <c r="B79" s="73" t="s">
        <v>117</v>
      </c>
      <c r="C79" s="169" t="s">
        <v>50</v>
      </c>
      <c r="D79" s="113" t="s">
        <v>723</v>
      </c>
      <c r="E79" s="162">
        <f t="shared" si="6"/>
        <v>162</v>
      </c>
      <c r="F79" s="113" t="s">
        <v>819</v>
      </c>
    </row>
    <row r="80" spans="1:6" s="114" customFormat="1" x14ac:dyDescent="0.35">
      <c r="A80" s="113">
        <f t="shared" si="7"/>
        <v>78</v>
      </c>
      <c r="B80" s="73" t="s">
        <v>118</v>
      </c>
      <c r="C80" s="169" t="s">
        <v>50</v>
      </c>
      <c r="D80" s="113" t="s">
        <v>723</v>
      </c>
      <c r="E80" s="162">
        <f t="shared" si="6"/>
        <v>162</v>
      </c>
      <c r="F80" s="113" t="s">
        <v>819</v>
      </c>
    </row>
    <row r="81" spans="1:6" s="114" customFormat="1" x14ac:dyDescent="0.35">
      <c r="A81" s="113">
        <f t="shared" si="7"/>
        <v>79</v>
      </c>
      <c r="B81" s="73" t="s">
        <v>119</v>
      </c>
      <c r="C81" s="169" t="s">
        <v>50</v>
      </c>
      <c r="D81" s="113" t="s">
        <v>723</v>
      </c>
      <c r="E81" s="162">
        <f t="shared" si="6"/>
        <v>162</v>
      </c>
      <c r="F81" s="113" t="s">
        <v>819</v>
      </c>
    </row>
    <row r="82" spans="1:6" s="114" customFormat="1" x14ac:dyDescent="0.35">
      <c r="A82" s="113">
        <f t="shared" si="7"/>
        <v>80</v>
      </c>
      <c r="B82" s="73" t="s">
        <v>120</v>
      </c>
      <c r="C82" s="169" t="s">
        <v>50</v>
      </c>
      <c r="D82" s="113" t="s">
        <v>723</v>
      </c>
      <c r="E82" s="162">
        <f t="shared" si="6"/>
        <v>162</v>
      </c>
      <c r="F82" s="113" t="s">
        <v>819</v>
      </c>
    </row>
    <row r="83" spans="1:6" s="114" customFormat="1" x14ac:dyDescent="0.35">
      <c r="A83" s="113">
        <f t="shared" si="7"/>
        <v>81</v>
      </c>
      <c r="B83" s="73" t="s">
        <v>121</v>
      </c>
      <c r="C83" s="169" t="s">
        <v>122</v>
      </c>
      <c r="D83" s="113" t="s">
        <v>723</v>
      </c>
      <c r="E83" s="162">
        <f t="shared" si="6"/>
        <v>162</v>
      </c>
      <c r="F83" s="113" t="s">
        <v>819</v>
      </c>
    </row>
    <row r="84" spans="1:6" s="114" customFormat="1" x14ac:dyDescent="0.35">
      <c r="A84" s="113">
        <f t="shared" si="7"/>
        <v>82</v>
      </c>
      <c r="B84" s="73" t="s">
        <v>126</v>
      </c>
      <c r="C84" s="169" t="s">
        <v>50</v>
      </c>
      <c r="D84" s="113" t="s">
        <v>723</v>
      </c>
      <c r="E84" s="162">
        <f t="shared" si="6"/>
        <v>162</v>
      </c>
      <c r="F84" s="113" t="s">
        <v>819</v>
      </c>
    </row>
    <row r="85" spans="1:6" s="114" customFormat="1" x14ac:dyDescent="0.35">
      <c r="A85" s="113">
        <f t="shared" si="7"/>
        <v>83</v>
      </c>
      <c r="B85" s="73" t="s">
        <v>129</v>
      </c>
      <c r="C85" s="169" t="s">
        <v>50</v>
      </c>
      <c r="D85" s="113" t="s">
        <v>723</v>
      </c>
      <c r="E85" s="162">
        <f t="shared" si="6"/>
        <v>162</v>
      </c>
      <c r="F85" s="113" t="s">
        <v>819</v>
      </c>
    </row>
    <row r="86" spans="1:6" s="114" customFormat="1" x14ac:dyDescent="0.35">
      <c r="A86" s="113">
        <f t="shared" si="7"/>
        <v>84</v>
      </c>
      <c r="B86" s="73" t="s">
        <v>11</v>
      </c>
      <c r="C86" s="169" t="s">
        <v>50</v>
      </c>
      <c r="D86" s="113" t="s">
        <v>723</v>
      </c>
      <c r="E86" s="162">
        <f t="shared" si="6"/>
        <v>162</v>
      </c>
      <c r="F86" s="113" t="s">
        <v>819</v>
      </c>
    </row>
    <row r="87" spans="1:6" s="114" customFormat="1" x14ac:dyDescent="0.35">
      <c r="A87" s="113">
        <f t="shared" si="7"/>
        <v>85</v>
      </c>
      <c r="B87" s="73" t="s">
        <v>37</v>
      </c>
      <c r="C87" s="169" t="s">
        <v>50</v>
      </c>
      <c r="D87" s="113" t="s">
        <v>723</v>
      </c>
      <c r="E87" s="162">
        <f t="shared" si="6"/>
        <v>162</v>
      </c>
      <c r="F87" s="113" t="s">
        <v>819</v>
      </c>
    </row>
    <row r="88" spans="1:6" s="114" customFormat="1" x14ac:dyDescent="0.35">
      <c r="A88" s="113">
        <f t="shared" si="7"/>
        <v>86</v>
      </c>
      <c r="B88" s="73" t="s">
        <v>130</v>
      </c>
      <c r="C88" s="169" t="s">
        <v>122</v>
      </c>
      <c r="D88" s="113" t="s">
        <v>723</v>
      </c>
      <c r="E88" s="162">
        <f t="shared" si="6"/>
        <v>162</v>
      </c>
      <c r="F88" s="113" t="s">
        <v>819</v>
      </c>
    </row>
    <row r="89" spans="1:6" s="114" customFormat="1" x14ac:dyDescent="0.35">
      <c r="A89" s="113">
        <f t="shared" si="7"/>
        <v>87</v>
      </c>
      <c r="B89" s="73" t="s">
        <v>131</v>
      </c>
      <c r="C89" s="169" t="s">
        <v>50</v>
      </c>
      <c r="D89" s="113" t="s">
        <v>723</v>
      </c>
      <c r="E89" s="162">
        <f t="shared" si="6"/>
        <v>162</v>
      </c>
      <c r="F89" s="113" t="s">
        <v>819</v>
      </c>
    </row>
    <row r="90" spans="1:6" s="114" customFormat="1" x14ac:dyDescent="0.35">
      <c r="A90" s="113">
        <f t="shared" si="7"/>
        <v>88</v>
      </c>
      <c r="B90" s="73" t="s">
        <v>133</v>
      </c>
      <c r="C90" s="169" t="s">
        <v>50</v>
      </c>
      <c r="D90" s="113" t="s">
        <v>723</v>
      </c>
      <c r="E90" s="162">
        <f t="shared" si="6"/>
        <v>162</v>
      </c>
      <c r="F90" s="113" t="s">
        <v>819</v>
      </c>
    </row>
    <row r="91" spans="1:6" s="114" customFormat="1" x14ac:dyDescent="0.35">
      <c r="A91" s="113">
        <f t="shared" si="7"/>
        <v>89</v>
      </c>
      <c r="B91" s="73" t="s">
        <v>135</v>
      </c>
      <c r="C91" s="169" t="s">
        <v>50</v>
      </c>
      <c r="D91" s="113" t="s">
        <v>723</v>
      </c>
      <c r="E91" s="162">
        <f t="shared" si="6"/>
        <v>162</v>
      </c>
      <c r="F91" s="113" t="s">
        <v>819</v>
      </c>
    </row>
    <row r="92" spans="1:6" s="114" customFormat="1" x14ac:dyDescent="0.35">
      <c r="A92" s="113">
        <f t="shared" si="7"/>
        <v>90</v>
      </c>
      <c r="B92" s="73" t="s">
        <v>15</v>
      </c>
      <c r="C92" s="169" t="s">
        <v>50</v>
      </c>
      <c r="D92" s="113" t="s">
        <v>723</v>
      </c>
      <c r="E92" s="162">
        <f t="shared" si="6"/>
        <v>162</v>
      </c>
      <c r="F92" s="113" t="s">
        <v>819</v>
      </c>
    </row>
    <row r="93" spans="1:6" s="114" customFormat="1" x14ac:dyDescent="0.35">
      <c r="A93" s="113">
        <f t="shared" si="7"/>
        <v>91</v>
      </c>
      <c r="B93" s="73" t="s">
        <v>17</v>
      </c>
      <c r="C93" s="169" t="s">
        <v>50</v>
      </c>
      <c r="D93" s="113" t="s">
        <v>723</v>
      </c>
      <c r="E93" s="162">
        <f t="shared" si="6"/>
        <v>162</v>
      </c>
      <c r="F93" s="113" t="s">
        <v>819</v>
      </c>
    </row>
    <row r="94" spans="1:6" s="114" customFormat="1" x14ac:dyDescent="0.35">
      <c r="A94" s="113">
        <f t="shared" si="7"/>
        <v>92</v>
      </c>
      <c r="B94" s="73" t="s">
        <v>39</v>
      </c>
      <c r="C94" s="169" t="s">
        <v>50</v>
      </c>
      <c r="D94" s="113" t="s">
        <v>723</v>
      </c>
      <c r="E94" s="162">
        <f t="shared" si="6"/>
        <v>162</v>
      </c>
      <c r="F94" s="113" t="s">
        <v>819</v>
      </c>
    </row>
    <row r="95" spans="1:6" s="114" customFormat="1" x14ac:dyDescent="0.35">
      <c r="A95" s="113">
        <f t="shared" si="7"/>
        <v>93</v>
      </c>
      <c r="B95" s="73" t="s">
        <v>139</v>
      </c>
      <c r="C95" s="169" t="s">
        <v>50</v>
      </c>
      <c r="D95" s="113" t="s">
        <v>723</v>
      </c>
      <c r="E95" s="162">
        <f t="shared" si="6"/>
        <v>162</v>
      </c>
      <c r="F95" s="113" t="s">
        <v>819</v>
      </c>
    </row>
    <row r="96" spans="1:6" s="114" customFormat="1" x14ac:dyDescent="0.35">
      <c r="A96" s="113">
        <f t="shared" si="7"/>
        <v>94</v>
      </c>
      <c r="B96" s="73" t="s">
        <v>140</v>
      </c>
      <c r="C96" s="169" t="s">
        <v>50</v>
      </c>
      <c r="D96" s="113" t="s">
        <v>723</v>
      </c>
      <c r="E96" s="162">
        <f t="shared" si="6"/>
        <v>162</v>
      </c>
      <c r="F96" s="113" t="s">
        <v>819</v>
      </c>
    </row>
    <row r="97" spans="1:6" s="114" customFormat="1" x14ac:dyDescent="0.35">
      <c r="A97" s="113">
        <f t="shared" si="7"/>
        <v>95</v>
      </c>
      <c r="B97" s="73" t="s">
        <v>141</v>
      </c>
      <c r="C97" s="169" t="s">
        <v>50</v>
      </c>
      <c r="D97" s="113" t="s">
        <v>723</v>
      </c>
      <c r="E97" s="162">
        <f t="shared" si="6"/>
        <v>162</v>
      </c>
      <c r="F97" s="113" t="s">
        <v>819</v>
      </c>
    </row>
    <row r="98" spans="1:6" s="114" customFormat="1" x14ac:dyDescent="0.35">
      <c r="A98" s="113">
        <f t="shared" si="7"/>
        <v>96</v>
      </c>
      <c r="B98" s="73" t="s">
        <v>143</v>
      </c>
      <c r="C98" s="169" t="s">
        <v>50</v>
      </c>
      <c r="D98" s="113" t="s">
        <v>723</v>
      </c>
      <c r="E98" s="162">
        <f t="shared" si="6"/>
        <v>162</v>
      </c>
      <c r="F98" s="113" t="s">
        <v>819</v>
      </c>
    </row>
    <row r="99" spans="1:6" s="114" customFormat="1" x14ac:dyDescent="0.35">
      <c r="A99" s="113">
        <f t="shared" si="7"/>
        <v>97</v>
      </c>
      <c r="B99" s="73" t="s">
        <v>144</v>
      </c>
      <c r="C99" s="169" t="s">
        <v>50</v>
      </c>
      <c r="D99" s="113" t="s">
        <v>723</v>
      </c>
      <c r="E99" s="162">
        <f t="shared" si="6"/>
        <v>162</v>
      </c>
      <c r="F99" s="113" t="s">
        <v>819</v>
      </c>
    </row>
    <row r="100" spans="1:6" s="114" customFormat="1" x14ac:dyDescent="0.35">
      <c r="A100" s="113">
        <f t="shared" si="7"/>
        <v>98</v>
      </c>
      <c r="B100" s="73" t="s">
        <v>147</v>
      </c>
      <c r="C100" s="169" t="s">
        <v>50</v>
      </c>
      <c r="D100" s="113" t="s">
        <v>723</v>
      </c>
      <c r="E100" s="162">
        <f t="shared" si="6"/>
        <v>162</v>
      </c>
      <c r="F100" s="113" t="s">
        <v>819</v>
      </c>
    </row>
    <row r="101" spans="1:6" s="114" customFormat="1" x14ac:dyDescent="0.35">
      <c r="A101" s="113">
        <f t="shared" si="7"/>
        <v>99</v>
      </c>
      <c r="B101" s="73" t="s">
        <v>148</v>
      </c>
      <c r="C101" s="169" t="s">
        <v>50</v>
      </c>
      <c r="D101" s="113" t="s">
        <v>723</v>
      </c>
      <c r="E101" s="162">
        <f t="shared" si="6"/>
        <v>162</v>
      </c>
      <c r="F101" s="113" t="s">
        <v>819</v>
      </c>
    </row>
    <row r="102" spans="1:6" s="114" customFormat="1" x14ac:dyDescent="0.35">
      <c r="A102" s="113">
        <f t="shared" si="7"/>
        <v>100</v>
      </c>
      <c r="B102" s="73" t="s">
        <v>149</v>
      </c>
      <c r="C102" s="169" t="s">
        <v>122</v>
      </c>
      <c r="D102" s="113" t="s">
        <v>723</v>
      </c>
      <c r="E102" s="162">
        <f t="shared" si="6"/>
        <v>162</v>
      </c>
      <c r="F102" s="113" t="s">
        <v>819</v>
      </c>
    </row>
    <row r="103" spans="1:6" s="114" customFormat="1" x14ac:dyDescent="0.35">
      <c r="A103" s="113">
        <f t="shared" si="7"/>
        <v>101</v>
      </c>
      <c r="B103" s="73" t="s">
        <v>151</v>
      </c>
      <c r="C103" s="169" t="s">
        <v>122</v>
      </c>
      <c r="D103" s="113" t="s">
        <v>723</v>
      </c>
      <c r="E103" s="162">
        <f t="shared" si="6"/>
        <v>162</v>
      </c>
      <c r="F103" s="113" t="s">
        <v>819</v>
      </c>
    </row>
    <row r="104" spans="1:6" s="114" customFormat="1" x14ac:dyDescent="0.35">
      <c r="A104" s="113">
        <f t="shared" si="7"/>
        <v>102</v>
      </c>
      <c r="B104" s="73" t="s">
        <v>155</v>
      </c>
      <c r="C104" s="169" t="s">
        <v>50</v>
      </c>
      <c r="D104" s="113" t="s">
        <v>723</v>
      </c>
      <c r="E104" s="162">
        <f t="shared" ref="E104:E147" si="8">(9*0.3)*6*5*2</f>
        <v>162</v>
      </c>
      <c r="F104" s="113" t="s">
        <v>819</v>
      </c>
    </row>
    <row r="105" spans="1:6" s="114" customFormat="1" x14ac:dyDescent="0.35">
      <c r="A105" s="113">
        <f t="shared" si="7"/>
        <v>103</v>
      </c>
      <c r="B105" s="73" t="s">
        <v>19</v>
      </c>
      <c r="C105" s="169" t="s">
        <v>122</v>
      </c>
      <c r="D105" s="113" t="s">
        <v>723</v>
      </c>
      <c r="E105" s="162">
        <f t="shared" si="8"/>
        <v>162</v>
      </c>
      <c r="F105" s="113" t="s">
        <v>819</v>
      </c>
    </row>
    <row r="106" spans="1:6" s="114" customFormat="1" x14ac:dyDescent="0.35">
      <c r="A106" s="113">
        <f t="shared" si="7"/>
        <v>104</v>
      </c>
      <c r="B106" s="73" t="s">
        <v>157</v>
      </c>
      <c r="C106" s="169" t="s">
        <v>50</v>
      </c>
      <c r="D106" s="113" t="s">
        <v>723</v>
      </c>
      <c r="E106" s="162">
        <f t="shared" si="8"/>
        <v>162</v>
      </c>
      <c r="F106" s="113" t="s">
        <v>819</v>
      </c>
    </row>
    <row r="107" spans="1:6" s="114" customFormat="1" x14ac:dyDescent="0.35">
      <c r="A107" s="113">
        <f t="shared" si="7"/>
        <v>105</v>
      </c>
      <c r="B107" s="73" t="s">
        <v>159</v>
      </c>
      <c r="C107" s="169" t="s">
        <v>50</v>
      </c>
      <c r="D107" s="113" t="s">
        <v>723</v>
      </c>
      <c r="E107" s="162">
        <f t="shared" si="8"/>
        <v>162</v>
      </c>
      <c r="F107" s="113" t="s">
        <v>819</v>
      </c>
    </row>
    <row r="108" spans="1:6" s="114" customFormat="1" x14ac:dyDescent="0.35">
      <c r="A108" s="113">
        <f t="shared" si="7"/>
        <v>106</v>
      </c>
      <c r="B108" s="73" t="s">
        <v>160</v>
      </c>
      <c r="C108" s="169" t="s">
        <v>50</v>
      </c>
      <c r="D108" s="113" t="s">
        <v>723</v>
      </c>
      <c r="E108" s="162">
        <f t="shared" si="8"/>
        <v>162</v>
      </c>
      <c r="F108" s="113" t="s">
        <v>819</v>
      </c>
    </row>
    <row r="109" spans="1:6" s="114" customFormat="1" x14ac:dyDescent="0.35">
      <c r="A109" s="113">
        <f t="shared" si="7"/>
        <v>107</v>
      </c>
      <c r="B109" s="73" t="s">
        <v>161</v>
      </c>
      <c r="C109" s="169" t="s">
        <v>50</v>
      </c>
      <c r="D109" s="113" t="s">
        <v>723</v>
      </c>
      <c r="E109" s="162">
        <f t="shared" si="8"/>
        <v>162</v>
      </c>
      <c r="F109" s="113" t="s">
        <v>819</v>
      </c>
    </row>
    <row r="110" spans="1:6" s="114" customFormat="1" x14ac:dyDescent="0.35">
      <c r="A110" s="113">
        <f t="shared" si="7"/>
        <v>108</v>
      </c>
      <c r="B110" s="73" t="s">
        <v>20</v>
      </c>
      <c r="C110" s="169" t="s">
        <v>50</v>
      </c>
      <c r="D110" s="113" t="s">
        <v>723</v>
      </c>
      <c r="E110" s="162">
        <f t="shared" si="8"/>
        <v>162</v>
      </c>
      <c r="F110" s="113" t="s">
        <v>819</v>
      </c>
    </row>
    <row r="111" spans="1:6" s="114" customFormat="1" x14ac:dyDescent="0.35">
      <c r="A111" s="113">
        <f t="shared" si="7"/>
        <v>109</v>
      </c>
      <c r="B111" s="73" t="s">
        <v>162</v>
      </c>
      <c r="C111" s="169" t="s">
        <v>50</v>
      </c>
      <c r="D111" s="113" t="s">
        <v>723</v>
      </c>
      <c r="E111" s="162">
        <f t="shared" si="8"/>
        <v>162</v>
      </c>
      <c r="F111" s="113" t="s">
        <v>819</v>
      </c>
    </row>
    <row r="112" spans="1:6" s="114" customFormat="1" x14ac:dyDescent="0.35">
      <c r="A112" s="113">
        <f t="shared" si="7"/>
        <v>110</v>
      </c>
      <c r="B112" s="73" t="s">
        <v>163</v>
      </c>
      <c r="C112" s="169" t="s">
        <v>50</v>
      </c>
      <c r="D112" s="113" t="s">
        <v>723</v>
      </c>
      <c r="E112" s="162">
        <f t="shared" si="8"/>
        <v>162</v>
      </c>
      <c r="F112" s="113" t="s">
        <v>819</v>
      </c>
    </row>
    <row r="113" spans="1:6" s="114" customFormat="1" x14ac:dyDescent="0.35">
      <c r="A113" s="113">
        <f t="shared" si="7"/>
        <v>111</v>
      </c>
      <c r="B113" s="73" t="s">
        <v>164</v>
      </c>
      <c r="C113" s="169" t="s">
        <v>50</v>
      </c>
      <c r="D113" s="113" t="s">
        <v>723</v>
      </c>
      <c r="E113" s="162">
        <f t="shared" si="8"/>
        <v>162</v>
      </c>
      <c r="F113" s="113" t="s">
        <v>819</v>
      </c>
    </row>
    <row r="114" spans="1:6" s="114" customFormat="1" x14ac:dyDescent="0.35">
      <c r="A114" s="113">
        <f t="shared" si="7"/>
        <v>112</v>
      </c>
      <c r="B114" s="73" t="s">
        <v>165</v>
      </c>
      <c r="C114" s="169" t="s">
        <v>50</v>
      </c>
      <c r="D114" s="113" t="s">
        <v>723</v>
      </c>
      <c r="E114" s="162">
        <f t="shared" si="8"/>
        <v>162</v>
      </c>
      <c r="F114" s="113" t="s">
        <v>819</v>
      </c>
    </row>
    <row r="115" spans="1:6" s="114" customFormat="1" x14ac:dyDescent="0.35">
      <c r="A115" s="113">
        <f t="shared" si="7"/>
        <v>113</v>
      </c>
      <c r="B115" s="73" t="s">
        <v>166</v>
      </c>
      <c r="C115" s="169" t="s">
        <v>50</v>
      </c>
      <c r="D115" s="113" t="s">
        <v>723</v>
      </c>
      <c r="E115" s="162">
        <f t="shared" si="8"/>
        <v>162</v>
      </c>
      <c r="F115" s="113" t="s">
        <v>819</v>
      </c>
    </row>
    <row r="116" spans="1:6" s="114" customFormat="1" x14ac:dyDescent="0.35">
      <c r="A116" s="113">
        <f t="shared" si="7"/>
        <v>114</v>
      </c>
      <c r="B116" s="73" t="s">
        <v>167</v>
      </c>
      <c r="C116" s="169" t="s">
        <v>50</v>
      </c>
      <c r="D116" s="113" t="s">
        <v>723</v>
      </c>
      <c r="E116" s="162">
        <f t="shared" si="8"/>
        <v>162</v>
      </c>
      <c r="F116" s="113" t="s">
        <v>819</v>
      </c>
    </row>
    <row r="117" spans="1:6" s="114" customFormat="1" x14ac:dyDescent="0.35">
      <c r="A117" s="113">
        <f t="shared" si="7"/>
        <v>115</v>
      </c>
      <c r="B117" s="73" t="s">
        <v>169</v>
      </c>
      <c r="C117" s="169" t="s">
        <v>50</v>
      </c>
      <c r="D117" s="113" t="s">
        <v>723</v>
      </c>
      <c r="E117" s="162">
        <f t="shared" si="8"/>
        <v>162</v>
      </c>
      <c r="F117" s="113" t="s">
        <v>819</v>
      </c>
    </row>
    <row r="118" spans="1:6" s="114" customFormat="1" x14ac:dyDescent="0.35">
      <c r="A118" s="113">
        <f t="shared" si="7"/>
        <v>116</v>
      </c>
      <c r="B118" s="73" t="s">
        <v>170</v>
      </c>
      <c r="C118" s="169" t="s">
        <v>50</v>
      </c>
      <c r="D118" s="113" t="s">
        <v>723</v>
      </c>
      <c r="E118" s="162">
        <f t="shared" si="8"/>
        <v>162</v>
      </c>
      <c r="F118" s="113" t="s">
        <v>819</v>
      </c>
    </row>
    <row r="119" spans="1:6" s="114" customFormat="1" x14ac:dyDescent="0.35">
      <c r="A119" s="113">
        <f t="shared" si="7"/>
        <v>117</v>
      </c>
      <c r="B119" s="73" t="s">
        <v>173</v>
      </c>
      <c r="C119" s="169" t="s">
        <v>50</v>
      </c>
      <c r="D119" s="113" t="s">
        <v>723</v>
      </c>
      <c r="E119" s="162">
        <f t="shared" si="8"/>
        <v>162</v>
      </c>
      <c r="F119" s="113" t="s">
        <v>819</v>
      </c>
    </row>
    <row r="120" spans="1:6" s="114" customFormat="1" x14ac:dyDescent="0.35">
      <c r="A120" s="113">
        <f t="shared" si="7"/>
        <v>118</v>
      </c>
      <c r="B120" s="73" t="s">
        <v>174</v>
      </c>
      <c r="C120" s="169" t="s">
        <v>50</v>
      </c>
      <c r="D120" s="113" t="s">
        <v>723</v>
      </c>
      <c r="E120" s="162">
        <f t="shared" si="8"/>
        <v>162</v>
      </c>
      <c r="F120" s="113" t="s">
        <v>819</v>
      </c>
    </row>
    <row r="121" spans="1:6" s="114" customFormat="1" x14ac:dyDescent="0.35">
      <c r="A121" s="113">
        <f t="shared" si="7"/>
        <v>119</v>
      </c>
      <c r="B121" s="73" t="s">
        <v>175</v>
      </c>
      <c r="C121" s="169" t="s">
        <v>50</v>
      </c>
      <c r="D121" s="113" t="s">
        <v>723</v>
      </c>
      <c r="E121" s="162">
        <f t="shared" si="8"/>
        <v>162</v>
      </c>
      <c r="F121" s="113" t="s">
        <v>819</v>
      </c>
    </row>
    <row r="122" spans="1:6" s="114" customFormat="1" x14ac:dyDescent="0.35">
      <c r="A122" s="113">
        <f t="shared" si="7"/>
        <v>120</v>
      </c>
      <c r="B122" s="73" t="s">
        <v>176</v>
      </c>
      <c r="C122" s="169" t="s">
        <v>50</v>
      </c>
      <c r="D122" s="113" t="s">
        <v>723</v>
      </c>
      <c r="E122" s="162">
        <f t="shared" si="8"/>
        <v>162</v>
      </c>
      <c r="F122" s="113" t="s">
        <v>819</v>
      </c>
    </row>
    <row r="123" spans="1:6" s="114" customFormat="1" x14ac:dyDescent="0.35">
      <c r="A123" s="113">
        <f t="shared" si="7"/>
        <v>121</v>
      </c>
      <c r="B123" s="73" t="s">
        <v>177</v>
      </c>
      <c r="C123" s="169" t="s">
        <v>122</v>
      </c>
      <c r="D123" s="113" t="s">
        <v>723</v>
      </c>
      <c r="E123" s="162">
        <f t="shared" si="8"/>
        <v>162</v>
      </c>
      <c r="F123" s="113" t="s">
        <v>819</v>
      </c>
    </row>
    <row r="124" spans="1:6" s="114" customFormat="1" x14ac:dyDescent="0.35">
      <c r="A124" s="113">
        <f t="shared" si="7"/>
        <v>122</v>
      </c>
      <c r="B124" s="73" t="s">
        <v>179</v>
      </c>
      <c r="C124" s="169" t="s">
        <v>50</v>
      </c>
      <c r="D124" s="113" t="s">
        <v>723</v>
      </c>
      <c r="E124" s="162">
        <f t="shared" si="8"/>
        <v>162</v>
      </c>
      <c r="F124" s="113" t="s">
        <v>819</v>
      </c>
    </row>
    <row r="125" spans="1:6" s="114" customFormat="1" x14ac:dyDescent="0.35">
      <c r="A125" s="113">
        <f t="shared" si="7"/>
        <v>123</v>
      </c>
      <c r="B125" s="73" t="s">
        <v>180</v>
      </c>
      <c r="C125" s="169" t="s">
        <v>50</v>
      </c>
      <c r="D125" s="113" t="s">
        <v>723</v>
      </c>
      <c r="E125" s="162">
        <f t="shared" si="8"/>
        <v>162</v>
      </c>
      <c r="F125" s="113" t="s">
        <v>819</v>
      </c>
    </row>
    <row r="126" spans="1:6" s="114" customFormat="1" x14ac:dyDescent="0.35">
      <c r="A126" s="113">
        <f t="shared" si="7"/>
        <v>124</v>
      </c>
      <c r="B126" s="73" t="s">
        <v>181</v>
      </c>
      <c r="C126" s="169" t="s">
        <v>50</v>
      </c>
      <c r="D126" s="113" t="s">
        <v>723</v>
      </c>
      <c r="E126" s="162">
        <f t="shared" si="8"/>
        <v>162</v>
      </c>
      <c r="F126" s="113" t="s">
        <v>819</v>
      </c>
    </row>
    <row r="127" spans="1:6" s="114" customFormat="1" x14ac:dyDescent="0.35">
      <c r="A127" s="113">
        <f t="shared" ref="A127:A153" si="9">A126+1</f>
        <v>125</v>
      </c>
      <c r="B127" s="73" t="s">
        <v>182</v>
      </c>
      <c r="C127" s="169" t="s">
        <v>50</v>
      </c>
      <c r="D127" s="113" t="s">
        <v>723</v>
      </c>
      <c r="E127" s="162">
        <f t="shared" si="8"/>
        <v>162</v>
      </c>
      <c r="F127" s="113" t="s">
        <v>819</v>
      </c>
    </row>
    <row r="128" spans="1:6" s="114" customFormat="1" x14ac:dyDescent="0.35">
      <c r="A128" s="113">
        <f t="shared" si="9"/>
        <v>126</v>
      </c>
      <c r="B128" s="73" t="s">
        <v>183</v>
      </c>
      <c r="C128" s="169" t="s">
        <v>50</v>
      </c>
      <c r="D128" s="113" t="s">
        <v>723</v>
      </c>
      <c r="E128" s="162">
        <f t="shared" si="8"/>
        <v>162</v>
      </c>
      <c r="F128" s="113" t="s">
        <v>819</v>
      </c>
    </row>
    <row r="129" spans="1:6" s="114" customFormat="1" x14ac:dyDescent="0.35">
      <c r="A129" s="113">
        <f t="shared" si="9"/>
        <v>127</v>
      </c>
      <c r="B129" s="73" t="s">
        <v>184</v>
      </c>
      <c r="C129" s="169" t="s">
        <v>50</v>
      </c>
      <c r="D129" s="113" t="s">
        <v>723</v>
      </c>
      <c r="E129" s="162">
        <f t="shared" si="8"/>
        <v>162</v>
      </c>
      <c r="F129" s="113" t="s">
        <v>819</v>
      </c>
    </row>
    <row r="130" spans="1:6" s="114" customFormat="1" x14ac:dyDescent="0.35">
      <c r="A130" s="113">
        <f t="shared" si="9"/>
        <v>128</v>
      </c>
      <c r="B130" s="73" t="s">
        <v>185</v>
      </c>
      <c r="C130" s="169" t="s">
        <v>50</v>
      </c>
      <c r="D130" s="113" t="s">
        <v>723</v>
      </c>
      <c r="E130" s="162">
        <f t="shared" si="8"/>
        <v>162</v>
      </c>
      <c r="F130" s="113" t="s">
        <v>819</v>
      </c>
    </row>
    <row r="131" spans="1:6" s="114" customFormat="1" x14ac:dyDescent="0.35">
      <c r="A131" s="113">
        <f t="shared" si="9"/>
        <v>129</v>
      </c>
      <c r="B131" s="73" t="s">
        <v>186</v>
      </c>
      <c r="C131" s="169" t="s">
        <v>50</v>
      </c>
      <c r="D131" s="113" t="s">
        <v>723</v>
      </c>
      <c r="E131" s="162">
        <f t="shared" si="8"/>
        <v>162</v>
      </c>
      <c r="F131" s="113" t="s">
        <v>819</v>
      </c>
    </row>
    <row r="132" spans="1:6" s="114" customFormat="1" x14ac:dyDescent="0.35">
      <c r="A132" s="113">
        <f t="shared" si="9"/>
        <v>130</v>
      </c>
      <c r="B132" s="73" t="s">
        <v>187</v>
      </c>
      <c r="C132" s="169" t="s">
        <v>50</v>
      </c>
      <c r="D132" s="113" t="s">
        <v>723</v>
      </c>
      <c r="E132" s="162">
        <f t="shared" si="8"/>
        <v>162</v>
      </c>
      <c r="F132" s="113" t="s">
        <v>819</v>
      </c>
    </row>
    <row r="133" spans="1:6" s="114" customFormat="1" x14ac:dyDescent="0.35">
      <c r="A133" s="113">
        <f t="shared" si="9"/>
        <v>131</v>
      </c>
      <c r="B133" s="73" t="s">
        <v>188</v>
      </c>
      <c r="C133" s="169" t="s">
        <v>50</v>
      </c>
      <c r="D133" s="113" t="s">
        <v>723</v>
      </c>
      <c r="E133" s="162">
        <f t="shared" si="8"/>
        <v>162</v>
      </c>
      <c r="F133" s="113" t="s">
        <v>819</v>
      </c>
    </row>
    <row r="134" spans="1:6" s="114" customFormat="1" x14ac:dyDescent="0.35">
      <c r="A134" s="113">
        <f t="shared" si="9"/>
        <v>132</v>
      </c>
      <c r="B134" s="73" t="s">
        <v>189</v>
      </c>
      <c r="C134" s="169" t="s">
        <v>50</v>
      </c>
      <c r="D134" s="113" t="s">
        <v>723</v>
      </c>
      <c r="E134" s="162">
        <f t="shared" si="8"/>
        <v>162</v>
      </c>
      <c r="F134" s="113" t="s">
        <v>819</v>
      </c>
    </row>
    <row r="135" spans="1:6" s="114" customFormat="1" x14ac:dyDescent="0.35">
      <c r="A135" s="113">
        <f t="shared" si="9"/>
        <v>133</v>
      </c>
      <c r="B135" s="73" t="s">
        <v>190</v>
      </c>
      <c r="C135" s="169" t="s">
        <v>50</v>
      </c>
      <c r="D135" s="113" t="s">
        <v>723</v>
      </c>
      <c r="E135" s="162">
        <f t="shared" si="8"/>
        <v>162</v>
      </c>
      <c r="F135" s="113" t="s">
        <v>819</v>
      </c>
    </row>
    <row r="136" spans="1:6" s="114" customFormat="1" x14ac:dyDescent="0.35">
      <c r="A136" s="113">
        <f t="shared" si="9"/>
        <v>134</v>
      </c>
      <c r="B136" s="73" t="s">
        <v>191</v>
      </c>
      <c r="C136" s="169" t="s">
        <v>50</v>
      </c>
      <c r="D136" s="113" t="s">
        <v>723</v>
      </c>
      <c r="E136" s="162">
        <f t="shared" si="8"/>
        <v>162</v>
      </c>
      <c r="F136" s="113" t="s">
        <v>819</v>
      </c>
    </row>
    <row r="137" spans="1:6" s="114" customFormat="1" x14ac:dyDescent="0.35">
      <c r="A137" s="113">
        <f t="shared" si="9"/>
        <v>135</v>
      </c>
      <c r="B137" s="73" t="s">
        <v>21</v>
      </c>
      <c r="C137" s="169" t="s">
        <v>50</v>
      </c>
      <c r="D137" s="113" t="s">
        <v>723</v>
      </c>
      <c r="E137" s="162">
        <f t="shared" si="8"/>
        <v>162</v>
      </c>
      <c r="F137" s="113" t="s">
        <v>819</v>
      </c>
    </row>
    <row r="138" spans="1:6" s="114" customFormat="1" x14ac:dyDescent="0.35">
      <c r="A138" s="113">
        <f t="shared" si="9"/>
        <v>136</v>
      </c>
      <c r="B138" s="73" t="s">
        <v>192</v>
      </c>
      <c r="C138" s="169" t="s">
        <v>50</v>
      </c>
      <c r="D138" s="113" t="s">
        <v>723</v>
      </c>
      <c r="E138" s="162">
        <f t="shared" si="8"/>
        <v>162</v>
      </c>
      <c r="F138" s="113" t="s">
        <v>819</v>
      </c>
    </row>
    <row r="139" spans="1:6" s="114" customFormat="1" x14ac:dyDescent="0.35">
      <c r="A139" s="113">
        <f t="shared" si="9"/>
        <v>137</v>
      </c>
      <c r="B139" s="73" t="s">
        <v>192</v>
      </c>
      <c r="C139" s="169" t="s">
        <v>50</v>
      </c>
      <c r="D139" s="113" t="s">
        <v>723</v>
      </c>
      <c r="E139" s="162">
        <f t="shared" si="8"/>
        <v>162</v>
      </c>
      <c r="F139" s="113" t="s">
        <v>819</v>
      </c>
    </row>
    <row r="140" spans="1:6" s="114" customFormat="1" x14ac:dyDescent="0.35">
      <c r="A140" s="113">
        <f t="shared" si="9"/>
        <v>138</v>
      </c>
      <c r="B140" s="73" t="s">
        <v>193</v>
      </c>
      <c r="C140" s="169" t="s">
        <v>50</v>
      </c>
      <c r="D140" s="113" t="s">
        <v>723</v>
      </c>
      <c r="E140" s="162">
        <f t="shared" si="8"/>
        <v>162</v>
      </c>
      <c r="F140" s="113" t="s">
        <v>819</v>
      </c>
    </row>
    <row r="141" spans="1:6" s="114" customFormat="1" x14ac:dyDescent="0.35">
      <c r="A141" s="113">
        <f t="shared" si="9"/>
        <v>139</v>
      </c>
      <c r="B141" s="73" t="s">
        <v>194</v>
      </c>
      <c r="C141" s="169" t="s">
        <v>50</v>
      </c>
      <c r="D141" s="113" t="s">
        <v>723</v>
      </c>
      <c r="E141" s="162">
        <f t="shared" si="8"/>
        <v>162</v>
      </c>
      <c r="F141" s="113" t="s">
        <v>819</v>
      </c>
    </row>
    <row r="142" spans="1:6" s="114" customFormat="1" x14ac:dyDescent="0.35">
      <c r="A142" s="113">
        <f t="shared" si="9"/>
        <v>140</v>
      </c>
      <c r="B142" s="73" t="s">
        <v>195</v>
      </c>
      <c r="C142" s="169" t="s">
        <v>50</v>
      </c>
      <c r="D142" s="113" t="s">
        <v>723</v>
      </c>
      <c r="E142" s="162">
        <f t="shared" si="8"/>
        <v>162</v>
      </c>
      <c r="F142" s="113" t="s">
        <v>819</v>
      </c>
    </row>
    <row r="143" spans="1:6" s="114" customFormat="1" x14ac:dyDescent="0.35">
      <c r="A143" s="113">
        <f t="shared" si="9"/>
        <v>141</v>
      </c>
      <c r="B143" s="73" t="s">
        <v>196</v>
      </c>
      <c r="C143" s="169" t="s">
        <v>50</v>
      </c>
      <c r="D143" s="113" t="s">
        <v>723</v>
      </c>
      <c r="E143" s="162">
        <f t="shared" si="8"/>
        <v>162</v>
      </c>
      <c r="F143" s="113" t="s">
        <v>819</v>
      </c>
    </row>
    <row r="144" spans="1:6" s="114" customFormat="1" x14ac:dyDescent="0.35">
      <c r="A144" s="113">
        <f t="shared" si="9"/>
        <v>142</v>
      </c>
      <c r="B144" s="73" t="s">
        <v>197</v>
      </c>
      <c r="C144" s="169" t="s">
        <v>50</v>
      </c>
      <c r="D144" s="113" t="s">
        <v>723</v>
      </c>
      <c r="E144" s="162">
        <f t="shared" si="8"/>
        <v>162</v>
      </c>
      <c r="F144" s="113" t="s">
        <v>819</v>
      </c>
    </row>
    <row r="145" spans="1:6" s="114" customFormat="1" x14ac:dyDescent="0.35">
      <c r="A145" s="113">
        <f t="shared" si="9"/>
        <v>143</v>
      </c>
      <c r="B145" s="73" t="s">
        <v>198</v>
      </c>
      <c r="C145" s="169" t="s">
        <v>50</v>
      </c>
      <c r="D145" s="113" t="s">
        <v>723</v>
      </c>
      <c r="E145" s="162">
        <f t="shared" si="8"/>
        <v>162</v>
      </c>
      <c r="F145" s="113" t="s">
        <v>819</v>
      </c>
    </row>
    <row r="146" spans="1:6" s="114" customFormat="1" x14ac:dyDescent="0.35">
      <c r="A146" s="113">
        <f t="shared" si="9"/>
        <v>144</v>
      </c>
      <c r="B146" s="73" t="s">
        <v>199</v>
      </c>
      <c r="C146" s="169" t="s">
        <v>50</v>
      </c>
      <c r="D146" s="113" t="s">
        <v>723</v>
      </c>
      <c r="E146" s="162">
        <f t="shared" si="8"/>
        <v>162</v>
      </c>
      <c r="F146" s="113" t="s">
        <v>819</v>
      </c>
    </row>
    <row r="147" spans="1:6" s="114" customFormat="1" x14ac:dyDescent="0.35">
      <c r="A147" s="113">
        <f t="shared" si="9"/>
        <v>145</v>
      </c>
      <c r="B147" s="73" t="s">
        <v>200</v>
      </c>
      <c r="C147" s="169" t="s">
        <v>50</v>
      </c>
      <c r="D147" s="113" t="s">
        <v>723</v>
      </c>
      <c r="E147" s="162">
        <f t="shared" si="8"/>
        <v>162</v>
      </c>
      <c r="F147" s="113" t="s">
        <v>819</v>
      </c>
    </row>
    <row r="148" spans="1:6" s="114" customFormat="1" ht="40" x14ac:dyDescent="0.35">
      <c r="A148" s="113">
        <f t="shared" si="9"/>
        <v>146</v>
      </c>
      <c r="B148" s="73" t="s">
        <v>10</v>
      </c>
      <c r="C148" s="73" t="s">
        <v>612</v>
      </c>
      <c r="D148" s="113" t="s">
        <v>723</v>
      </c>
      <c r="E148" s="113">
        <f t="shared" ref="E148:E153" si="10">(9*0.3)*6*5*2</f>
        <v>162</v>
      </c>
      <c r="F148" s="113"/>
    </row>
    <row r="149" spans="1:6" s="114" customFormat="1" ht="40" x14ac:dyDescent="0.35">
      <c r="A149" s="113">
        <f t="shared" si="9"/>
        <v>147</v>
      </c>
      <c r="B149" s="73" t="s">
        <v>613</v>
      </c>
      <c r="C149" s="73" t="s">
        <v>612</v>
      </c>
      <c r="D149" s="113" t="s">
        <v>723</v>
      </c>
      <c r="E149" s="113">
        <f t="shared" si="10"/>
        <v>162</v>
      </c>
      <c r="F149" s="113"/>
    </row>
    <row r="150" spans="1:6" s="114" customFormat="1" ht="40" x14ac:dyDescent="0.35">
      <c r="A150" s="113">
        <f t="shared" si="9"/>
        <v>148</v>
      </c>
      <c r="B150" s="73" t="s">
        <v>614</v>
      </c>
      <c r="C150" s="73" t="s">
        <v>612</v>
      </c>
      <c r="D150" s="113" t="s">
        <v>723</v>
      </c>
      <c r="E150" s="113">
        <f t="shared" si="10"/>
        <v>162</v>
      </c>
      <c r="F150" s="113"/>
    </row>
    <row r="151" spans="1:6" s="114" customFormat="1" ht="40" x14ac:dyDescent="0.35">
      <c r="A151" s="113">
        <f t="shared" si="9"/>
        <v>149</v>
      </c>
      <c r="B151" s="73" t="s">
        <v>615</v>
      </c>
      <c r="C151" s="73" t="s">
        <v>612</v>
      </c>
      <c r="D151" s="113" t="s">
        <v>723</v>
      </c>
      <c r="E151" s="113">
        <f t="shared" si="10"/>
        <v>162</v>
      </c>
      <c r="F151" s="113"/>
    </row>
    <row r="152" spans="1:6" s="114" customFormat="1" ht="40" x14ac:dyDescent="0.35">
      <c r="A152" s="113">
        <f t="shared" si="9"/>
        <v>150</v>
      </c>
      <c r="B152" s="73" t="s">
        <v>616</v>
      </c>
      <c r="C152" s="73" t="s">
        <v>612</v>
      </c>
      <c r="D152" s="113" t="s">
        <v>723</v>
      </c>
      <c r="E152" s="113">
        <f t="shared" si="10"/>
        <v>162</v>
      </c>
      <c r="F152" s="113"/>
    </row>
    <row r="153" spans="1:6" ht="40" x14ac:dyDescent="0.85">
      <c r="A153" s="113">
        <f t="shared" si="9"/>
        <v>151</v>
      </c>
      <c r="B153" s="48" t="s">
        <v>19</v>
      </c>
      <c r="C153" s="48" t="s">
        <v>612</v>
      </c>
      <c r="D153" s="49" t="s">
        <v>723</v>
      </c>
      <c r="E153" s="49">
        <f t="shared" si="10"/>
        <v>162</v>
      </c>
      <c r="F153" s="49"/>
    </row>
    <row r="154" spans="1:6" x14ac:dyDescent="0.85">
      <c r="D154" s="77" t="s">
        <v>716</v>
      </c>
      <c r="E154" s="77">
        <f>SUM(E3:E153)</f>
        <v>24786</v>
      </c>
    </row>
  </sheetData>
  <mergeCells count="2">
    <mergeCell ref="A1:F1"/>
    <mergeCell ref="H1:M1"/>
  </mergeCells>
  <phoneticPr fontId="18" type="noConversion"/>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4A6842-FE30-4EAF-9A21-80559EC714C3}">
  <dimension ref="A1:I20"/>
  <sheetViews>
    <sheetView workbookViewId="0">
      <selection activeCell="K8" sqref="K8"/>
    </sheetView>
  </sheetViews>
  <sheetFormatPr defaultColWidth="8.81640625" defaultRowHeight="17" x14ac:dyDescent="0.7"/>
  <cols>
    <col min="1" max="2" width="8.81640625" style="91" customWidth="1"/>
    <col min="3" max="3" width="20.1796875" style="91" bestFit="1" customWidth="1"/>
    <col min="4" max="4" width="10.1796875" style="91" customWidth="1"/>
    <col min="5" max="5" width="14.36328125" style="91" customWidth="1"/>
    <col min="6" max="6" width="14.453125" style="91" customWidth="1"/>
    <col min="7" max="7" width="15.1796875" style="91" customWidth="1"/>
    <col min="8" max="16384" width="8.81640625" style="91"/>
  </cols>
  <sheetData>
    <row r="1" spans="1:9" ht="34" x14ac:dyDescent="0.7">
      <c r="A1" s="201" t="s">
        <v>732</v>
      </c>
      <c r="B1" s="203" t="s">
        <v>606</v>
      </c>
      <c r="C1" s="203" t="s">
        <v>733</v>
      </c>
      <c r="D1" s="203" t="s">
        <v>734</v>
      </c>
      <c r="E1" s="132" t="s">
        <v>735</v>
      </c>
      <c r="F1" s="133" t="s">
        <v>784</v>
      </c>
      <c r="G1" s="199" t="s">
        <v>22</v>
      </c>
    </row>
    <row r="2" spans="1:9" x14ac:dyDescent="0.7">
      <c r="A2" s="202"/>
      <c r="B2" s="204"/>
      <c r="C2" s="204"/>
      <c r="D2" s="204"/>
      <c r="E2" s="84" t="s">
        <v>736</v>
      </c>
      <c r="F2" s="85" t="s">
        <v>737</v>
      </c>
      <c r="G2" s="200"/>
    </row>
    <row r="3" spans="1:9" x14ac:dyDescent="0.7">
      <c r="A3" s="87">
        <v>1</v>
      </c>
      <c r="B3" s="86" t="s">
        <v>738</v>
      </c>
      <c r="C3" s="86" t="s">
        <v>739</v>
      </c>
      <c r="D3" s="86" t="s">
        <v>12</v>
      </c>
      <c r="E3" s="86" t="s">
        <v>41</v>
      </c>
      <c r="F3" s="138">
        <v>0</v>
      </c>
      <c r="G3" s="92"/>
    </row>
    <row r="4" spans="1:9" x14ac:dyDescent="0.7">
      <c r="A4" s="87">
        <v>2</v>
      </c>
      <c r="B4" s="86" t="s">
        <v>740</v>
      </c>
      <c r="C4" s="86" t="s">
        <v>741</v>
      </c>
      <c r="D4" s="86" t="s">
        <v>18</v>
      </c>
      <c r="E4" s="86" t="s">
        <v>41</v>
      </c>
      <c r="F4" s="138">
        <v>0</v>
      </c>
      <c r="G4" s="92"/>
    </row>
    <row r="5" spans="1:9" x14ac:dyDescent="0.7">
      <c r="A5" s="87">
        <v>3</v>
      </c>
      <c r="B5" s="86" t="s">
        <v>742</v>
      </c>
      <c r="C5" s="86" t="s">
        <v>743</v>
      </c>
      <c r="D5" s="86" t="s">
        <v>12</v>
      </c>
      <c r="E5" s="86" t="s">
        <v>41</v>
      </c>
      <c r="F5" s="138">
        <v>0</v>
      </c>
      <c r="G5" s="92"/>
    </row>
    <row r="6" spans="1:9" x14ac:dyDescent="0.7">
      <c r="A6" s="87">
        <v>4</v>
      </c>
      <c r="B6" s="86" t="s">
        <v>42</v>
      </c>
      <c r="C6" s="86" t="s">
        <v>743</v>
      </c>
      <c r="D6" s="86" t="s">
        <v>18</v>
      </c>
      <c r="E6" s="86" t="s">
        <v>41</v>
      </c>
      <c r="F6" s="138">
        <v>0</v>
      </c>
      <c r="G6" s="92"/>
    </row>
    <row r="7" spans="1:9" x14ac:dyDescent="0.7">
      <c r="A7" s="87">
        <v>5</v>
      </c>
      <c r="B7" s="86" t="s">
        <v>744</v>
      </c>
      <c r="C7" s="86" t="s">
        <v>745</v>
      </c>
      <c r="D7" s="86" t="s">
        <v>12</v>
      </c>
      <c r="E7" s="86" t="s">
        <v>41</v>
      </c>
      <c r="F7" s="138">
        <v>0</v>
      </c>
      <c r="G7" s="92"/>
    </row>
    <row r="8" spans="1:9" x14ac:dyDescent="0.7">
      <c r="A8" s="87">
        <v>6</v>
      </c>
      <c r="B8" s="86" t="s">
        <v>744</v>
      </c>
      <c r="C8" s="86" t="s">
        <v>745</v>
      </c>
      <c r="D8" s="86" t="s">
        <v>18</v>
      </c>
      <c r="E8" s="86" t="s">
        <v>41</v>
      </c>
      <c r="F8" s="138">
        <v>0</v>
      </c>
      <c r="G8" s="92"/>
    </row>
    <row r="9" spans="1:9" x14ac:dyDescent="0.7">
      <c r="A9" s="87">
        <v>7</v>
      </c>
      <c r="B9" s="86" t="s">
        <v>746</v>
      </c>
      <c r="C9" s="86" t="s">
        <v>745</v>
      </c>
      <c r="D9" s="86" t="s">
        <v>18</v>
      </c>
      <c r="E9" s="86" t="s">
        <v>1</v>
      </c>
      <c r="F9" s="160">
        <v>9</v>
      </c>
      <c r="G9" s="92"/>
    </row>
    <row r="10" spans="1:9" x14ac:dyDescent="0.7">
      <c r="A10" s="87">
        <v>8</v>
      </c>
      <c r="B10" s="86" t="s">
        <v>747</v>
      </c>
      <c r="C10" s="86" t="s">
        <v>748</v>
      </c>
      <c r="D10" s="86" t="s">
        <v>12</v>
      </c>
      <c r="E10" s="86" t="s">
        <v>41</v>
      </c>
      <c r="F10" s="160">
        <v>0</v>
      </c>
      <c r="G10" s="92"/>
    </row>
    <row r="11" spans="1:9" ht="34" x14ac:dyDescent="0.7">
      <c r="A11" s="88">
        <v>9</v>
      </c>
      <c r="B11" s="89" t="s">
        <v>749</v>
      </c>
      <c r="C11" s="89" t="s">
        <v>750</v>
      </c>
      <c r="D11" s="89" t="s">
        <v>18</v>
      </c>
      <c r="E11" s="89" t="s">
        <v>41</v>
      </c>
      <c r="F11" s="160">
        <v>0</v>
      </c>
      <c r="G11" s="92"/>
    </row>
    <row r="12" spans="1:9" x14ac:dyDescent="0.7">
      <c r="A12" s="87">
        <v>10</v>
      </c>
      <c r="B12" s="86" t="s">
        <v>751</v>
      </c>
      <c r="C12" s="86" t="s">
        <v>752</v>
      </c>
      <c r="D12" s="86" t="s">
        <v>18</v>
      </c>
      <c r="E12" s="86" t="s">
        <v>41</v>
      </c>
      <c r="F12" s="160">
        <v>0</v>
      </c>
      <c r="G12" s="92"/>
    </row>
    <row r="13" spans="1:9" x14ac:dyDescent="0.7">
      <c r="A13" s="87">
        <v>11</v>
      </c>
      <c r="B13" s="86" t="s">
        <v>753</v>
      </c>
      <c r="C13" s="86" t="s">
        <v>752</v>
      </c>
      <c r="D13" s="86" t="s">
        <v>18</v>
      </c>
      <c r="E13" s="86" t="s">
        <v>1</v>
      </c>
      <c r="F13" s="160">
        <v>9</v>
      </c>
      <c r="G13" s="92"/>
    </row>
    <row r="14" spans="1:9" x14ac:dyDescent="0.7">
      <c r="A14" s="87">
        <v>12</v>
      </c>
      <c r="B14" s="86" t="s">
        <v>754</v>
      </c>
      <c r="C14" s="86" t="s">
        <v>755</v>
      </c>
      <c r="D14" s="86" t="s">
        <v>18</v>
      </c>
      <c r="E14" s="86" t="s">
        <v>1</v>
      </c>
      <c r="F14" s="160">
        <v>9</v>
      </c>
      <c r="G14" s="92"/>
      <c r="I14" s="91">
        <f>100+100+15</f>
        <v>215</v>
      </c>
    </row>
    <row r="15" spans="1:9" x14ac:dyDescent="0.7">
      <c r="A15" s="87">
        <v>13</v>
      </c>
      <c r="B15" s="86" t="s">
        <v>756</v>
      </c>
      <c r="C15" s="86" t="s">
        <v>757</v>
      </c>
      <c r="D15" s="86" t="s">
        <v>18</v>
      </c>
      <c r="E15" s="86" t="s">
        <v>1</v>
      </c>
      <c r="F15" s="160">
        <v>9</v>
      </c>
      <c r="G15" s="92"/>
      <c r="I15" s="91">
        <f>I14/25</f>
        <v>8.6</v>
      </c>
    </row>
    <row r="16" spans="1:9" s="47" customFormat="1" ht="20.5" thickBot="1" x14ac:dyDescent="0.9">
      <c r="A16" s="134"/>
      <c r="B16" s="135"/>
      <c r="C16" s="135"/>
      <c r="D16" s="135"/>
      <c r="E16" s="136" t="s">
        <v>758</v>
      </c>
      <c r="F16" s="161">
        <f>SUM(F3:F15)</f>
        <v>36</v>
      </c>
      <c r="G16" s="137"/>
    </row>
    <row r="20" spans="6:6" x14ac:dyDescent="0.7">
      <c r="F20" s="131">
        <f>36*70000</f>
        <v>2520000</v>
      </c>
    </row>
  </sheetData>
  <mergeCells count="5">
    <mergeCell ref="G1:G2"/>
    <mergeCell ref="A1:A2"/>
    <mergeCell ref="B1:B2"/>
    <mergeCell ref="C1:C2"/>
    <mergeCell ref="D1:D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Sign Boards</vt:lpstr>
      <vt:lpstr>Light Pole</vt:lpstr>
      <vt:lpstr>Stud</vt:lpstr>
      <vt:lpstr>bar marking Qty</vt:lpstr>
      <vt:lpstr>Junction</vt:lpstr>
      <vt:lpstr>Median Opening</vt:lpstr>
      <vt:lpstr>Bus &amp; Truck</vt:lpstr>
      <vt:lpstr>Bar Marking</vt:lpstr>
      <vt:lpstr>Bus Bay Light</vt:lpstr>
      <vt:lpstr>Toll Boards  Sign</vt:lpstr>
      <vt:lpstr>MAJOR-A,B</vt:lpstr>
      <vt:lpstr>MAJOR JUNCTIONS-A</vt:lpstr>
      <vt:lpstr>MAJOR JUNCTIONS-B</vt:lpstr>
      <vt:lpstr>MINOR-A,B</vt:lpstr>
      <vt:lpstr>MINOR JUNCTIONS-A</vt:lpstr>
      <vt:lpstr>MINOR JUNCTIONS-B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Avinash Jain</dc:creator>
  <cp:lastModifiedBy>Vinay Jindal</cp:lastModifiedBy>
  <dcterms:created xsi:type="dcterms:W3CDTF">2015-06-05T18:17:20Z</dcterms:created>
  <dcterms:modified xsi:type="dcterms:W3CDTF">2025-09-01T13:29:08Z</dcterms:modified>
</cp:coreProperties>
</file>